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ingeropgroup-my.sharepoint.com/personal/bruno_lemonnier_ingerop_com/Documents/COURNEUVE - TRAVAIL COMMUN/BPU-DE/"/>
    </mc:Choice>
  </mc:AlternateContent>
  <xr:revisionPtr revIDLastSave="34" documentId="8_{7C6B9687-BC51-4720-BF16-AA50CF131A68}" xr6:coauthVersionLast="47" xr6:coauthVersionMax="47" xr10:uidLastSave="{EF1EBC38-8353-40E7-802B-9DF96367EBC5}"/>
  <bookViews>
    <workbookView xWindow="-28920" yWindow="-120" windowWidth="29040" windowHeight="15840" activeTab="1" xr2:uid="{D647EC07-E4D2-4198-9A8D-3FE8D3C9CA98}"/>
  </bookViews>
  <sheets>
    <sheet name="Synthese" sheetId="4" r:id="rId1"/>
    <sheet name="DE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2" i="3" l="1"/>
  <c r="F310" i="3"/>
  <c r="F226" i="3"/>
  <c r="F211" i="3"/>
  <c r="F172" i="3"/>
  <c r="F156" i="3"/>
  <c r="F157" i="3"/>
  <c r="F86" i="3"/>
  <c r="F105" i="3"/>
  <c r="F55" i="3"/>
  <c r="F104" i="3"/>
  <c r="F476" i="3"/>
  <c r="F309" i="3"/>
  <c r="F305" i="3"/>
  <c r="F306" i="3"/>
  <c r="F307" i="3"/>
  <c r="F304" i="3"/>
  <c r="F252" i="3"/>
  <c r="F238" i="3"/>
  <c r="F300" i="3"/>
  <c r="F299" i="3"/>
  <c r="F136" i="3"/>
  <c r="D219" i="3" l="1"/>
  <c r="D216" i="3"/>
  <c r="D220" i="3"/>
  <c r="D217" i="3"/>
  <c r="D222" i="3" s="1"/>
  <c r="F222" i="3" s="1"/>
  <c r="D297" i="3" l="1"/>
  <c r="F162" i="3"/>
  <c r="F161" i="3"/>
  <c r="F164" i="3"/>
  <c r="F165" i="3"/>
  <c r="F125" i="3"/>
  <c r="F124" i="3"/>
  <c r="F93" i="3"/>
  <c r="F91" i="3"/>
  <c r="F90" i="3"/>
  <c r="F33" i="3"/>
  <c r="F32" i="3"/>
  <c r="F142" i="3"/>
  <c r="F171" i="3"/>
  <c r="F365" i="3"/>
  <c r="F366" i="3"/>
  <c r="F367" i="3"/>
  <c r="F368" i="3"/>
  <c r="F369" i="3"/>
  <c r="F370" i="3"/>
  <c r="F371" i="3"/>
  <c r="F372" i="3"/>
  <c r="F373" i="3"/>
  <c r="F374" i="3"/>
  <c r="F375" i="3"/>
  <c r="F36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44" i="3"/>
  <c r="F341" i="3"/>
  <c r="F342" i="3"/>
  <c r="F340" i="3"/>
  <c r="F49" i="3"/>
  <c r="F50" i="3"/>
  <c r="F51" i="3"/>
  <c r="F52" i="3"/>
  <c r="F53" i="3"/>
  <c r="F54" i="3"/>
  <c r="F76" i="3"/>
  <c r="F77" i="3"/>
  <c r="F154" i="3"/>
  <c r="F101" i="3"/>
  <c r="F102" i="3"/>
  <c r="F103" i="3"/>
  <c r="F100" i="3"/>
  <c r="F297" i="3" l="1"/>
  <c r="F470" i="3" l="1"/>
  <c r="F466" i="3" l="1"/>
  <c r="F475" i="3"/>
  <c r="F473" i="3"/>
  <c r="F472" i="3"/>
  <c r="F474" i="3"/>
  <c r="F471" i="3"/>
  <c r="F469" i="3"/>
  <c r="F468" i="3"/>
  <c r="F464" i="3"/>
  <c r="F481" i="3" l="1"/>
  <c r="C17" i="4" s="1"/>
  <c r="F23" i="3" l="1"/>
  <c r="F22" i="3"/>
  <c r="F116" i="3" l="1"/>
  <c r="F117" i="3" l="1"/>
  <c r="D320" i="3"/>
  <c r="D319" i="3"/>
  <c r="F315" i="3"/>
  <c r="F314" i="3"/>
  <c r="D318" i="3" l="1"/>
  <c r="D329" i="3" s="1"/>
  <c r="F329" i="3" s="1"/>
  <c r="F331" i="3" l="1"/>
  <c r="F327" i="3"/>
  <c r="F336" i="3"/>
  <c r="F335" i="3"/>
  <c r="F334" i="3"/>
  <c r="F326" i="3"/>
  <c r="F330" i="3"/>
  <c r="F333" i="3"/>
  <c r="F332" i="3"/>
  <c r="F325" i="3"/>
  <c r="F324" i="3"/>
  <c r="F323" i="3"/>
  <c r="F322" i="3"/>
  <c r="F321" i="3"/>
  <c r="F320" i="3" l="1"/>
  <c r="F318" i="3"/>
  <c r="F317" i="3"/>
  <c r="F319" i="3" l="1"/>
  <c r="F337" i="3" s="1"/>
  <c r="F119" i="3"/>
  <c r="F115" i="3"/>
  <c r="F114" i="3"/>
  <c r="F113" i="3"/>
  <c r="F111" i="3"/>
  <c r="F110" i="3"/>
  <c r="F109" i="3"/>
  <c r="F120" i="3" l="1"/>
  <c r="F27" i="3" l="1"/>
  <c r="F26" i="3"/>
  <c r="F25" i="3"/>
  <c r="F20" i="3"/>
  <c r="F19" i="3"/>
  <c r="F18" i="3"/>
  <c r="F16" i="3"/>
  <c r="F15" i="3"/>
  <c r="F13" i="3"/>
  <c r="F12" i="3"/>
  <c r="F10" i="3"/>
  <c r="F8" i="3"/>
  <c r="F7" i="3"/>
  <c r="F11" i="3" l="1"/>
  <c r="F6" i="3"/>
  <c r="F205" i="3" l="1"/>
  <c r="F177" i="3"/>
  <c r="F176" i="3"/>
  <c r="F175" i="3"/>
  <c r="F282" i="3"/>
  <c r="F249" i="3"/>
  <c r="F459" i="3"/>
  <c r="F458" i="3"/>
  <c r="F457" i="3"/>
  <c r="F455" i="3"/>
  <c r="F454" i="3"/>
  <c r="F453" i="3"/>
  <c r="F452" i="3"/>
  <c r="F450" i="3"/>
  <c r="F447" i="3"/>
  <c r="F444" i="3"/>
  <c r="F443" i="3"/>
  <c r="F442" i="3"/>
  <c r="F441" i="3"/>
  <c r="F440" i="3"/>
  <c r="F436" i="3"/>
  <c r="F435" i="3"/>
  <c r="F434" i="3"/>
  <c r="F432" i="3"/>
  <c r="F431" i="3"/>
  <c r="F428" i="3"/>
  <c r="F427" i="3"/>
  <c r="F426" i="3"/>
  <c r="F425" i="3"/>
  <c r="F424" i="3"/>
  <c r="F420" i="3"/>
  <c r="F418" i="3"/>
  <c r="F417" i="3"/>
  <c r="F416" i="3"/>
  <c r="F414" i="3"/>
  <c r="F412" i="3"/>
  <c r="F410" i="3"/>
  <c r="F409" i="3"/>
  <c r="F408" i="3"/>
  <c r="F407" i="3"/>
  <c r="F406" i="3"/>
  <c r="F405" i="3"/>
  <c r="F404" i="3"/>
  <c r="F403" i="3"/>
  <c r="F401" i="3"/>
  <c r="F399" i="3"/>
  <c r="F396" i="3"/>
  <c r="F395" i="3"/>
  <c r="F394" i="3"/>
  <c r="F393" i="3"/>
  <c r="F392" i="3"/>
  <c r="F391" i="3"/>
  <c r="F388" i="3"/>
  <c r="F387" i="3"/>
  <c r="F386" i="3"/>
  <c r="F385" i="3"/>
  <c r="F383" i="3"/>
  <c r="F381" i="3"/>
  <c r="F380" i="3"/>
  <c r="F379" i="3"/>
  <c r="F294" i="3"/>
  <c r="F293" i="3"/>
  <c r="F292" i="3"/>
  <c r="F288" i="3"/>
  <c r="F287" i="3"/>
  <c r="F285" i="3"/>
  <c r="F284" i="3"/>
  <c r="F283" i="3"/>
  <c r="F275" i="3"/>
  <c r="F274" i="3"/>
  <c r="F273" i="3"/>
  <c r="F271" i="3"/>
  <c r="F269" i="3"/>
  <c r="F268" i="3"/>
  <c r="F267" i="3"/>
  <c r="F266" i="3"/>
  <c r="F265" i="3"/>
  <c r="F264" i="3"/>
  <c r="F263" i="3"/>
  <c r="F262" i="3"/>
  <c r="F261" i="3"/>
  <c r="F257" i="3"/>
  <c r="F256" i="3"/>
  <c r="F255" i="3"/>
  <c r="F254" i="3"/>
  <c r="F251" i="3"/>
  <c r="F250" i="3"/>
  <c r="F246" i="3"/>
  <c r="F245" i="3"/>
  <c r="F244" i="3"/>
  <c r="F243" i="3"/>
  <c r="F242" i="3"/>
  <c r="F241" i="3"/>
  <c r="F240" i="3"/>
  <c r="F237" i="3"/>
  <c r="F235" i="3"/>
  <c r="F234" i="3"/>
  <c r="F233" i="3"/>
  <c r="F232" i="3"/>
  <c r="F231" i="3"/>
  <c r="F230" i="3"/>
  <c r="F220" i="3"/>
  <c r="F219" i="3"/>
  <c r="F217" i="3"/>
  <c r="F216" i="3"/>
  <c r="F215" i="3"/>
  <c r="F210" i="3"/>
  <c r="F209" i="3"/>
  <c r="F208" i="3"/>
  <c r="F207" i="3"/>
  <c r="F203" i="3"/>
  <c r="F202" i="3"/>
  <c r="F201" i="3"/>
  <c r="F199" i="3"/>
  <c r="F195" i="3"/>
  <c r="F194" i="3"/>
  <c r="F190" i="3"/>
  <c r="F189" i="3"/>
  <c r="F188" i="3"/>
  <c r="F187" i="3"/>
  <c r="F186" i="3"/>
  <c r="F185" i="3"/>
  <c r="F183" i="3"/>
  <c r="F182" i="3"/>
  <c r="F181" i="3"/>
  <c r="F180" i="3"/>
  <c r="F179" i="3"/>
  <c r="F170" i="3"/>
  <c r="F169" i="3"/>
  <c r="F167" i="3"/>
  <c r="F166" i="3"/>
  <c r="F153" i="3"/>
  <c r="F152" i="3"/>
  <c r="F151" i="3"/>
  <c r="F150" i="3"/>
  <c r="F149" i="3"/>
  <c r="F148" i="3"/>
  <c r="F147" i="3"/>
  <c r="F146" i="3"/>
  <c r="F145" i="3"/>
  <c r="F143" i="3"/>
  <c r="F138" i="3"/>
  <c r="F135" i="3"/>
  <c r="F133" i="3"/>
  <c r="F132" i="3"/>
  <c r="F130" i="3"/>
  <c r="F129" i="3"/>
  <c r="F128" i="3"/>
  <c r="F127" i="3"/>
  <c r="F97" i="3"/>
  <c r="F96" i="3"/>
  <c r="F94" i="3"/>
  <c r="F85" i="3"/>
  <c r="F83" i="3"/>
  <c r="F82" i="3"/>
  <c r="F81" i="3"/>
  <c r="F80" i="3"/>
  <c r="F79" i="3"/>
  <c r="F75" i="3"/>
  <c r="F74" i="3"/>
  <c r="F73" i="3"/>
  <c r="F70" i="3"/>
  <c r="F69" i="3"/>
  <c r="F68" i="3"/>
  <c r="F67" i="3"/>
  <c r="F65" i="3"/>
  <c r="F64" i="3"/>
  <c r="F63" i="3"/>
  <c r="F62" i="3"/>
  <c r="F61" i="3"/>
  <c r="F60" i="3"/>
  <c r="F58" i="3"/>
  <c r="F57" i="3"/>
  <c r="F48" i="3"/>
  <c r="F47" i="3"/>
  <c r="F45" i="3"/>
  <c r="F44" i="3"/>
  <c r="F42" i="3"/>
  <c r="F41" i="3"/>
  <c r="F40" i="3"/>
  <c r="F39" i="3"/>
  <c r="F38" i="3"/>
  <c r="F35" i="3"/>
  <c r="F84" i="3"/>
  <c r="F451" i="3"/>
  <c r="F449" i="3"/>
  <c r="F446" i="3"/>
  <c r="F445" i="3"/>
  <c r="F439" i="3"/>
  <c r="F437" i="3"/>
  <c r="F430" i="3"/>
  <c r="F429" i="3"/>
  <c r="F423" i="3"/>
  <c r="F422" i="3"/>
  <c r="F419" i="3"/>
  <c r="F415" i="3"/>
  <c r="F413" i="3"/>
  <c r="F402" i="3"/>
  <c r="F398" i="3"/>
  <c r="F397" i="3"/>
  <c r="F390" i="3"/>
  <c r="F389" i="3"/>
  <c r="F382" i="3"/>
  <c r="F377" i="3"/>
  <c r="F295" i="3"/>
  <c r="F290" i="3"/>
  <c r="F289" i="3"/>
  <c r="F280" i="3"/>
  <c r="F279" i="3"/>
  <c r="F278" i="3"/>
  <c r="F277" i="3"/>
  <c r="F272" i="3"/>
  <c r="F270" i="3"/>
  <c r="F260" i="3"/>
  <c r="F258" i="3"/>
  <c r="F247" i="3"/>
  <c r="F236" i="3"/>
  <c r="F225" i="3"/>
  <c r="F224" i="3"/>
  <c r="F204" i="3"/>
  <c r="D200" i="3"/>
  <c r="D198" i="3"/>
  <c r="F196" i="3"/>
  <c r="F193" i="3"/>
  <c r="D191" i="3"/>
  <c r="F184" i="3"/>
  <c r="F178" i="3"/>
  <c r="F168" i="3"/>
  <c r="F141" i="3"/>
  <c r="F140" i="3"/>
  <c r="F139" i="3"/>
  <c r="F134" i="3"/>
  <c r="F131" i="3"/>
  <c r="F99" i="3"/>
  <c r="F98" i="3"/>
  <c r="F95" i="3"/>
  <c r="F72" i="3"/>
  <c r="F71" i="3"/>
  <c r="F66" i="3"/>
  <c r="F59" i="3"/>
  <c r="F46" i="3"/>
  <c r="F43" i="3"/>
  <c r="F37" i="3"/>
  <c r="F36" i="3"/>
  <c r="C14" i="4" l="1"/>
  <c r="F198" i="3"/>
  <c r="F200" i="3"/>
  <c r="F191" i="3"/>
  <c r="F28" i="3"/>
  <c r="C9" i="4"/>
  <c r="C8" i="4"/>
  <c r="C10" i="4"/>
  <c r="C13" i="4"/>
  <c r="C15" i="4"/>
  <c r="F460" i="3"/>
  <c r="C16" i="4" s="1"/>
  <c r="C11" i="4"/>
  <c r="C7" i="4" l="1"/>
  <c r="F483" i="3"/>
  <c r="F484" i="3" l="1"/>
  <c r="F485" i="3" s="1"/>
  <c r="C12" i="4"/>
  <c r="C19" i="4" l="1"/>
  <c r="C20" i="4" s="1"/>
  <c r="C21" i="4" s="1"/>
</calcChain>
</file>

<file path=xl/sharedStrings.xml><?xml version="1.0" encoding="utf-8"?>
<sst xmlns="http://schemas.openxmlformats.org/spreadsheetml/2006/main" count="1324" uniqueCount="884">
  <si>
    <t>Modernisation du 
tunnel de la Courneuve</t>
  </si>
  <si>
    <t>Mise a jour</t>
  </si>
  <si>
    <t>Total 
€ H.T</t>
  </si>
  <si>
    <t>SERIES</t>
  </si>
  <si>
    <t>100</t>
  </si>
  <si>
    <t>Prestations générales</t>
  </si>
  <si>
    <t>200</t>
  </si>
  <si>
    <t>Alimentation électrique</t>
  </si>
  <si>
    <t>300</t>
  </si>
  <si>
    <t>Éclairage</t>
  </si>
  <si>
    <t>400</t>
  </si>
  <si>
    <t>GTC</t>
  </si>
  <si>
    <t>500</t>
  </si>
  <si>
    <t>Équipements d’exploitation</t>
  </si>
  <si>
    <t>600</t>
  </si>
  <si>
    <t>Locaux techniques</t>
  </si>
  <si>
    <t>700</t>
  </si>
  <si>
    <t>Protection au feu</t>
  </si>
  <si>
    <t>800</t>
  </si>
  <si>
    <t>Génie civil</t>
  </si>
  <si>
    <t>900</t>
  </si>
  <si>
    <t>Réseau Incendie</t>
  </si>
  <si>
    <t>1000</t>
  </si>
  <si>
    <t>Maintenance</t>
  </si>
  <si>
    <t>1100</t>
  </si>
  <si>
    <t>Exploitation sous chantier</t>
  </si>
  <si>
    <t>Total Général HT</t>
  </si>
  <si>
    <t>TVA (20%)</t>
  </si>
  <si>
    <t>Total Général TTC</t>
  </si>
  <si>
    <t>Modernisation du tunnel de la Courneuve</t>
  </si>
  <si>
    <t>Détail Estimatif</t>
  </si>
  <si>
    <t>Numéro des Prix</t>
  </si>
  <si>
    <t>Désignation</t>
  </si>
  <si>
    <t>Unité</t>
  </si>
  <si>
    <t>Quantité</t>
  </si>
  <si>
    <t>Prix unitaire € H.T</t>
  </si>
  <si>
    <t>Montant € H.T</t>
  </si>
  <si>
    <t>100.10</t>
  </si>
  <si>
    <t>Prix généraux</t>
  </si>
  <si>
    <t>100.101</t>
  </si>
  <si>
    <t>Installations de chantier</t>
  </si>
  <si>
    <t>Ft</t>
  </si>
  <si>
    <t>100.102</t>
  </si>
  <si>
    <t>Constat d'huissier</t>
  </si>
  <si>
    <t>100.103</t>
  </si>
  <si>
    <t>Panneaux d'information</t>
  </si>
  <si>
    <t>U</t>
  </si>
  <si>
    <t>100.20</t>
  </si>
  <si>
    <t>Qualité, sécurité et environnement</t>
  </si>
  <si>
    <t>100.201</t>
  </si>
  <si>
    <t>Encadrement, gestion de projet et interfaces</t>
  </si>
  <si>
    <t>100.202</t>
  </si>
  <si>
    <t>Assurance de la qualité</t>
  </si>
  <si>
    <t>100.203</t>
  </si>
  <si>
    <t>Sécurité et protection de la santé</t>
  </si>
  <si>
    <t>100.204</t>
  </si>
  <si>
    <t>Respect de l'environnement</t>
  </si>
  <si>
    <t>100.30</t>
  </si>
  <si>
    <t>Formations</t>
  </si>
  <si>
    <t>100.301</t>
  </si>
  <si>
    <t>Formation OST</t>
  </si>
  <si>
    <t>100.302</t>
  </si>
  <si>
    <t>Formation techniciens de maintenance</t>
  </si>
  <si>
    <t>100.40</t>
  </si>
  <si>
    <t>Récolement et intégration médiathèque</t>
  </si>
  <si>
    <t>100.401</t>
  </si>
  <si>
    <t>Dossier de récolement et DOE</t>
  </si>
  <si>
    <t>100.402</t>
  </si>
  <si>
    <t>Mise à jour de la base tatouage de l'ensemble des équipements</t>
  </si>
  <si>
    <t>100.403</t>
  </si>
  <si>
    <t>Intégration documentaire et cartographique à la médiathèque DiIRIF</t>
  </si>
  <si>
    <t>100.50</t>
  </si>
  <si>
    <t>Nettoyage des ouvrages</t>
  </si>
  <si>
    <t>100.501</t>
  </si>
  <si>
    <t>Nettoyage du tunnel</t>
  </si>
  <si>
    <t>100.502</t>
  </si>
  <si>
    <t>Nettoyage du volume du local technique geneve</t>
  </si>
  <si>
    <t>100.60</t>
  </si>
  <si>
    <t>Annulations de nuits</t>
  </si>
  <si>
    <t>100.601</t>
  </si>
  <si>
    <t xml:space="preserve">Frais de dédommagement pour annulation d’une fermeture de nuit sur les 24h précédent la fermeture </t>
  </si>
  <si>
    <t>100.602</t>
  </si>
  <si>
    <t>Frais de dédommagement pour annulation d’une fermeture de nuit sur les 48h précédent la fermeture</t>
  </si>
  <si>
    <t>100.603</t>
  </si>
  <si>
    <t>Frais de dédommagement pour annulation d’une fermeture de nuit sur les 72h précédent la fermeture</t>
  </si>
  <si>
    <t>Sous total Prestations générales, € H.T</t>
  </si>
  <si>
    <t>200.00</t>
  </si>
  <si>
    <t>Etudes et essai</t>
  </si>
  <si>
    <t>200.001</t>
  </si>
  <si>
    <t>Etudes d'exécution alimentation électrique</t>
  </si>
  <si>
    <t>200.002</t>
  </si>
  <si>
    <t>Essais, réception et mise en service alimentation électrique</t>
  </si>
  <si>
    <t>200.10</t>
  </si>
  <si>
    <t>Équipements</t>
  </si>
  <si>
    <t>200.101</t>
  </si>
  <si>
    <t>Dépose du groupe électrogène et de la cuve journalière</t>
  </si>
  <si>
    <t>ens</t>
  </si>
  <si>
    <t>200.102</t>
  </si>
  <si>
    <t>Vidange de la cuve enterrée et remplissage de sable</t>
  </si>
  <si>
    <t>200.103</t>
  </si>
  <si>
    <t>Fourniture, pose et raccordement d'une cellule arrivée en coupure d’artère avec coffret ITI</t>
  </si>
  <si>
    <t>200.104</t>
  </si>
  <si>
    <t>Fourniture, pose et raccordement d'une cellule arrivée en antenne</t>
  </si>
  <si>
    <t>200.105</t>
  </si>
  <si>
    <t>Fourniture, pose et raccordement d'une cellule protection générale</t>
  </si>
  <si>
    <t>200.106</t>
  </si>
  <si>
    <t>Fourniture, pose et raccordement d'une cellule protection transformateur yc cellules gaine d'adaptation</t>
  </si>
  <si>
    <t>200.107</t>
  </si>
  <si>
    <t>Fourniture, pose et raccordement d'une cellule de comptage</t>
  </si>
  <si>
    <t>200.108</t>
  </si>
  <si>
    <t>Fourniture, pose d'un équipements de sécurité, d'exploitation et de la signalisations réglementaires des locaux HT</t>
  </si>
  <si>
    <t>200.109</t>
  </si>
  <si>
    <t>Fourniture, pose et raccordement Transformateurs  400kVA bi-tension</t>
  </si>
  <si>
    <t>200.110</t>
  </si>
  <si>
    <t>Fourniture, pose et raccordement TGBT</t>
  </si>
  <si>
    <t>200.111</t>
  </si>
  <si>
    <t>Fourniture, pose et raccordement Divisionnaire avec inverseur de sources</t>
  </si>
  <si>
    <t>200.112</t>
  </si>
  <si>
    <t>Fourniture, pose et raccordement du TGSI</t>
  </si>
  <si>
    <t>200.113</t>
  </si>
  <si>
    <t>Fourniture, pose et raccordement de l'armoire servitudes</t>
  </si>
  <si>
    <t>200.114</t>
  </si>
  <si>
    <t>Fourniture, pose et raccordement de l'ASI 100 kVA 60min y/c Batterie</t>
  </si>
  <si>
    <t>200.115</t>
  </si>
  <si>
    <t>Fourniture pose et raccordement d'un coffret divisionnaire pour le maintien d'une double alimentation en phase provisoire</t>
  </si>
  <si>
    <t>200.116</t>
  </si>
  <si>
    <t>Dépose , évacuation et recyclage Cellules HT</t>
  </si>
  <si>
    <t>200.117</t>
  </si>
  <si>
    <t>Dépose , évacuation et recyclage Transformateurs 20kV/400V</t>
  </si>
  <si>
    <t>200.118</t>
  </si>
  <si>
    <t>Dépose , évacuation et recyclage TGBT existants</t>
  </si>
  <si>
    <t>200.119</t>
  </si>
  <si>
    <t>Dépose , évacuation et recyclage de l'ASI+batteries existants</t>
  </si>
  <si>
    <t>200.120</t>
  </si>
  <si>
    <t>Dépose , évacuation et recyclage de l'armoire d'étage</t>
  </si>
  <si>
    <t>200.121</t>
  </si>
  <si>
    <t>Dotation intiale en pièces de rechange</t>
  </si>
  <si>
    <t>200.20</t>
  </si>
  <si>
    <t>Câbles</t>
  </si>
  <si>
    <t>200.201</t>
  </si>
  <si>
    <t>Fourniture et pose de câblette de terre PE 1x25mm², cuivre nu</t>
  </si>
  <si>
    <t>ml</t>
  </si>
  <si>
    <t>200.202</t>
  </si>
  <si>
    <t>Fourniture et pose de câblette de terre PE 1x50mm², cuivre nu</t>
  </si>
  <si>
    <t>200.203</t>
  </si>
  <si>
    <t>Fourniture et pose câble C1 5G2,5</t>
  </si>
  <si>
    <t>200.204</t>
  </si>
  <si>
    <t>Fourniture et pose câble FR-N1X1G1 (C1-SH) C1 5G10</t>
  </si>
  <si>
    <t>200.205</t>
  </si>
  <si>
    <t>Fourniture et pose câble FR-N1X1G1 (C1-SH) 5G16</t>
  </si>
  <si>
    <t>200.206</t>
  </si>
  <si>
    <t>Fourniture et pose câble FR-N1X1G1 (C1-SH) 5G25</t>
  </si>
  <si>
    <t>200.207</t>
  </si>
  <si>
    <t>Fourniture et pose câble FR-N1X1G1 (C1-SH) 5G35</t>
  </si>
  <si>
    <t>200.208</t>
  </si>
  <si>
    <t>Fourniture et pose câble FR-N1X1G1 (C1-SH) 4*50</t>
  </si>
  <si>
    <t>200.209</t>
  </si>
  <si>
    <t>Fourniture et pose câble FR-N1X1G1 (C1-SH) 1*50</t>
  </si>
  <si>
    <t>200.210</t>
  </si>
  <si>
    <t>Fourniture et pose câble CR1C1 SH 5G10</t>
  </si>
  <si>
    <t>200.211</t>
  </si>
  <si>
    <t>Fourniture et pose câble CR1C1  SH 5G16</t>
  </si>
  <si>
    <t>200.212</t>
  </si>
  <si>
    <t>Fourniture et tirage de câbles HT NFC 33-223 20kV (120²)</t>
  </si>
  <si>
    <t>200.213</t>
  </si>
  <si>
    <t>Fourniture et pose câble Ethernet catégorie 6</t>
  </si>
  <si>
    <t>200.214</t>
  </si>
  <si>
    <t>Fourniture et tirage de câbles pour bus éclairage</t>
  </si>
  <si>
    <t>200.215</t>
  </si>
  <si>
    <t>Boite de dérivation coulée pour tous type de câble d'alimentation</t>
  </si>
  <si>
    <t>200.216</t>
  </si>
  <si>
    <t>Fourniture et pose d'une boite de jonction/dérivation pour câble fibre 36 Fibres Optique</t>
  </si>
  <si>
    <t>200.217</t>
  </si>
  <si>
    <t>Fourniture et pose d'une boite de jonction/dérivation pour câble fibre 72 Fibres Optique</t>
  </si>
  <si>
    <t>200.218</t>
  </si>
  <si>
    <t>Fourniture et pose câble 36FO monomode vers équipements de présignalisation et PMV</t>
  </si>
  <si>
    <t>200.219</t>
  </si>
  <si>
    <t>Fourniture et pose câble 24FO monomode pour raccordement des PST et DFP</t>
  </si>
  <si>
    <t>200.220</t>
  </si>
  <si>
    <t>Fourniture et pose câble 6FO monomode vers coffret DALI</t>
  </si>
  <si>
    <t>200.221</t>
  </si>
  <si>
    <t>Dépose de câbles existants</t>
  </si>
  <si>
    <t>200.30</t>
  </si>
  <si>
    <t>Cheminements</t>
  </si>
  <si>
    <t>200.301</t>
  </si>
  <si>
    <t>Fourniture et pose de chemin de câbles dalle marine  100x50 avec support tunnel</t>
  </si>
  <si>
    <t>200.302</t>
  </si>
  <si>
    <t>Fourniture et pose de chemin de câbles fil d'acier galvanisé 300x75 avec support en tunnel</t>
  </si>
  <si>
    <t>200.303</t>
  </si>
  <si>
    <t>Fourniture et pose de chemin de câbles dalle marine  100x50 avec support en locaux techniques</t>
  </si>
  <si>
    <t>200.304</t>
  </si>
  <si>
    <t>Fourniture et pose de chemin de câbles dalle marine  300x75 avec support en locaux techniques</t>
  </si>
  <si>
    <t>200.305</t>
  </si>
  <si>
    <t>Dépose de chemins de câbles</t>
  </si>
  <si>
    <t>200.306</t>
  </si>
  <si>
    <t>Réalisation de carottage jusqu'à 150 mm et rebouchage</t>
  </si>
  <si>
    <t>200.307</t>
  </si>
  <si>
    <t>Traitement des cheminements contre la végétation</t>
  </si>
  <si>
    <t>Sous total Alimentation électrique, € H.T</t>
  </si>
  <si>
    <t>300.00</t>
  </si>
  <si>
    <t>300.001</t>
  </si>
  <si>
    <t>Etudes d'exécution éclairage</t>
  </si>
  <si>
    <t>300.002</t>
  </si>
  <si>
    <t>Essais, réception et mise en service éclairage</t>
  </si>
  <si>
    <t>300.10</t>
  </si>
  <si>
    <t>Equipements</t>
  </si>
  <si>
    <t>300.101</t>
  </si>
  <si>
    <t>Dépose de l’éclairage de base existant</t>
  </si>
  <si>
    <t>300.102</t>
  </si>
  <si>
    <t>Dépose de l’éclairage de renforcement existant</t>
  </si>
  <si>
    <t>300.103</t>
  </si>
  <si>
    <t>Fourniture, pose et raccordement de l’éclairage de base du tunnel y/c supportage</t>
  </si>
  <si>
    <t>300.104</t>
  </si>
  <si>
    <t>Fourniture, pose et raccordement de l’éclairage de sécurité du tunnel y/c supportage</t>
  </si>
  <si>
    <t>300.105</t>
  </si>
  <si>
    <t>Fourniture, pose et raccordement de l’éclairage de renforcement du tunnel y/c supportage</t>
  </si>
  <si>
    <t>300.106</t>
  </si>
  <si>
    <t>Fourniture, pose et raccordement d'un luminancemètre  y/c  Supportages</t>
  </si>
  <si>
    <t>300.107</t>
  </si>
  <si>
    <t>Fourniture pose et raccordement d'un coffret DALI en local technique y compris l'API et IHM</t>
  </si>
  <si>
    <t>300.108</t>
  </si>
  <si>
    <t>Fourniture pose et raccordement d'un coffret DALI  en issue de secours</t>
  </si>
  <si>
    <t>300.109</t>
  </si>
  <si>
    <t>Fourniture pose et raccordement d'un éclairage provisoire y compris câbles CR1C1</t>
  </si>
  <si>
    <t>300.110</t>
  </si>
  <si>
    <t>Programmation, test sur site et mise en service</t>
  </si>
  <si>
    <t>300.111</t>
  </si>
  <si>
    <t>Fourniture, pose et raccordement d'une cellule photoélectrique  y/c  Supportages</t>
  </si>
  <si>
    <t>300.112</t>
  </si>
  <si>
    <t>Dotation initiale en pièces de rechange</t>
  </si>
  <si>
    <t>Sous total Eclairage, € H.T</t>
  </si>
  <si>
    <t>400.00</t>
  </si>
  <si>
    <t>Etudes et essais</t>
  </si>
  <si>
    <t>400.001</t>
  </si>
  <si>
    <t>Etudes d'exécution GTC</t>
  </si>
  <si>
    <t>400.002</t>
  </si>
  <si>
    <t>Intégration des équipements dans le référentiel GTC existant</t>
  </si>
  <si>
    <t>400.003</t>
  </si>
  <si>
    <t>Essais, réception et mise en service</t>
  </si>
  <si>
    <t>400.10</t>
  </si>
  <si>
    <t>400.101</t>
  </si>
  <si>
    <t>Fourniture, pose et raccordement des baies MESD en locaux techniques</t>
  </si>
  <si>
    <t>u</t>
  </si>
  <si>
    <t>400.102</t>
  </si>
  <si>
    <t>Fourniture, pose et raccordement MESD en armoire PST</t>
  </si>
  <si>
    <t>400.103</t>
  </si>
  <si>
    <t>Fourniture, pose et raccordement MESD en armoire DFP</t>
  </si>
  <si>
    <t>400.104</t>
  </si>
  <si>
    <t>Fourniture, pose et remplacement Automate en baie RTHD</t>
  </si>
  <si>
    <t>400.105</t>
  </si>
  <si>
    <t>Dotation initiale en piece de rechange</t>
  </si>
  <si>
    <t>400.20</t>
  </si>
  <si>
    <t>Dépose equipements existants</t>
  </si>
  <si>
    <t>400.201</t>
  </si>
  <si>
    <t>Dépose équipements existants</t>
  </si>
  <si>
    <t>Sous total GTC</t>
  </si>
  <si>
    <t>500.00</t>
  </si>
  <si>
    <t>500.001</t>
  </si>
  <si>
    <t>Etudes d'exécution Equipements d'exploitation</t>
  </si>
  <si>
    <t>500.002</t>
  </si>
  <si>
    <t>Essais, réception et mise en service Equipements d'exploitation</t>
  </si>
  <si>
    <t>500.10</t>
  </si>
  <si>
    <t>Équipement des issues de secours</t>
  </si>
  <si>
    <t>500.101</t>
  </si>
  <si>
    <t>Équipements de signalisation issue 201a</t>
  </si>
  <si>
    <t>500.102</t>
  </si>
  <si>
    <t>Fourniture, pose et raccordement d’un Téléphone de sécurité (TSE)</t>
  </si>
  <si>
    <t>500.103</t>
  </si>
  <si>
    <t>Coffret PST Alimentation</t>
  </si>
  <si>
    <t>500.104</t>
  </si>
  <si>
    <t>Coffret PST Transmission</t>
  </si>
  <si>
    <t>500.105</t>
  </si>
  <si>
    <t>Déplacement et calibrage des équipements de l’issue 201</t>
  </si>
  <si>
    <t>500.106</t>
  </si>
  <si>
    <t>Fourniture, pose et raccordement Caméra dôme et capteur volumétrique</t>
  </si>
  <si>
    <t>500.107</t>
  </si>
  <si>
    <t>Équipements de sonorisation pour issue 201a</t>
  </si>
  <si>
    <t>500.108</t>
  </si>
  <si>
    <t>Modification calepinage des plots de jalonnements</t>
  </si>
  <si>
    <t>500.109</t>
  </si>
  <si>
    <t>Fourniture, pose et raccordement des luminaires LED en issue</t>
  </si>
  <si>
    <t>500.110</t>
  </si>
  <si>
    <t>Contrôle d'accès des issues de secours</t>
  </si>
  <si>
    <t>500.20</t>
  </si>
  <si>
    <t>Équipement des niches de sécurité</t>
  </si>
  <si>
    <t>500.201</t>
  </si>
  <si>
    <t>Équipements de signalisation et d'éclairage niche</t>
  </si>
  <si>
    <t>500.202</t>
  </si>
  <si>
    <t>Coffret de prises pompiers</t>
  </si>
  <si>
    <t>500.203</t>
  </si>
  <si>
    <t>Fourniture, pose et raccordement d’un Poste d’Appel d’Urgence (PAU)</t>
  </si>
  <si>
    <t>500.204</t>
  </si>
  <si>
    <t>Dépose des PAU existants, et équipements obsolètes</t>
  </si>
  <si>
    <t>500.205</t>
  </si>
  <si>
    <t>Intégration des équipements des nouvelles niches dans les PST existants</t>
  </si>
  <si>
    <t>500.206</t>
  </si>
  <si>
    <t>Coffret extincteurs</t>
  </si>
  <si>
    <t>500.30</t>
  </si>
  <si>
    <t>Fermeture physique</t>
  </si>
  <si>
    <t>500.301</t>
  </si>
  <si>
    <t>Coffret DFP Alimentation</t>
  </si>
  <si>
    <t>500.302</t>
  </si>
  <si>
    <t>Coffret DFP Transmission</t>
  </si>
  <si>
    <t>500.303</t>
  </si>
  <si>
    <t>Fourniture et pose d'une barrière levante avec lisse de 10 à 12m</t>
  </si>
  <si>
    <t>500.304</t>
  </si>
  <si>
    <t>Fourniture, pose et raccordement d’un coffret de commande local de barrières</t>
  </si>
  <si>
    <t>500.305</t>
  </si>
  <si>
    <t>Fourniture et pose d'un équipement de signalisation dynamique type PMV yc support</t>
  </si>
  <si>
    <t>500.306</t>
  </si>
  <si>
    <t>Fourniture et pose d'un équipement de signalisation dynamique type B14 yc support</t>
  </si>
  <si>
    <t>500.307</t>
  </si>
  <si>
    <t>Fourniture pose et raccordement d'un coffret de contrôle-commande de pré-signalisation dynamique</t>
  </si>
  <si>
    <t>500.308</t>
  </si>
  <si>
    <t>Création d'une aire de propreté pour armoire ou panneau de signalisation dynamique</t>
  </si>
  <si>
    <t>500.309</t>
  </si>
  <si>
    <t>Déplacement des couple de feux R24</t>
  </si>
  <si>
    <t>500.310</t>
  </si>
  <si>
    <t>Basculement de l'alimentation des SAV en tête et feux R24 existants sur les nouveaux DFP</t>
  </si>
  <si>
    <t>500.40</t>
  </si>
  <si>
    <t>Dotation initiale en pieces de rechange</t>
  </si>
  <si>
    <t>500.401</t>
  </si>
  <si>
    <t>Sous total Equipements d’exploitation</t>
  </si>
  <si>
    <t>600.00</t>
  </si>
  <si>
    <t>600.001</t>
  </si>
  <si>
    <t>Etudes d'exécution Local Technique</t>
  </si>
  <si>
    <t>600.002</t>
  </si>
  <si>
    <t>Essais, réception et mise en service Local Technique</t>
  </si>
  <si>
    <t>600.10</t>
  </si>
  <si>
    <t>Équipements de servitudes (tout le local Genève)</t>
  </si>
  <si>
    <t>600.101</t>
  </si>
  <si>
    <t>Fourniture, pose et raccordement d'une détection incendie</t>
  </si>
  <si>
    <t>600.102</t>
  </si>
  <si>
    <t>Fourniture, pose et raccordement d'un système de ventilation de local technique</t>
  </si>
  <si>
    <t>600.103</t>
  </si>
  <si>
    <t>Fourniture, pose et raccordement d'un système de climatisation</t>
  </si>
  <si>
    <t>600.104</t>
  </si>
  <si>
    <t>Fourniture, pose et raccordement d’un coffret de ventilation/climatisation</t>
  </si>
  <si>
    <t>600.105</t>
  </si>
  <si>
    <t>Fourniture, pose et raccordement d'éclairage normal, secours,balisage</t>
  </si>
  <si>
    <t>600.106</t>
  </si>
  <si>
    <t>Fourniture, pose et mise en service d’extincteurs en local technique</t>
  </si>
  <si>
    <t>600.107</t>
  </si>
  <si>
    <t>Fourniture, pose et raccordement d’un circuit de prises de courant</t>
  </si>
  <si>
    <t>600.108</t>
  </si>
  <si>
    <t>Dépose des servitudes existantes (éclairage, CVC, DI)</t>
  </si>
  <si>
    <t>600.109</t>
  </si>
  <si>
    <t>600.20</t>
  </si>
  <si>
    <t>Génie Civil du local technique</t>
  </si>
  <si>
    <t>Fondations et dallage, y compris traitement d'arrêt d'eau</t>
  </si>
  <si>
    <t>600.201</t>
  </si>
  <si>
    <t>Mise en œuvre d'un traitement d'arrêt d'eau dans l'angle nord-est du local, compris investigations et moyens d'accès</t>
  </si>
  <si>
    <t>m²</t>
  </si>
  <si>
    <t>600.202</t>
  </si>
  <si>
    <t>Sciage dallage, démolition et évacuation</t>
  </si>
  <si>
    <t>m3</t>
  </si>
  <si>
    <t>600.203</t>
  </si>
  <si>
    <t>Démolition et évacuation du bloc béton au droit du local du futur Secours TGSI, y compris ossature métallique</t>
  </si>
  <si>
    <t>600.204</t>
  </si>
  <si>
    <t>Dépose de la pompe et du tuyau de pompage présent dans l'engravure du dallage</t>
  </si>
  <si>
    <t>600.205</t>
  </si>
  <si>
    <t>Béton de propreté</t>
  </si>
  <si>
    <t>600.206</t>
  </si>
  <si>
    <t>Coffrage verticaux</t>
  </si>
  <si>
    <t>600.207</t>
  </si>
  <si>
    <t>Armatures HA</t>
  </si>
  <si>
    <t>Kg</t>
  </si>
  <si>
    <t>600.208</t>
  </si>
  <si>
    <t>Béton C25/30</t>
  </si>
  <si>
    <t>600.209</t>
  </si>
  <si>
    <t>Scellement d'armatures</t>
  </si>
  <si>
    <t>600.210</t>
  </si>
  <si>
    <t>Finition des surfaces horizontales</t>
  </si>
  <si>
    <t>600.211</t>
  </si>
  <si>
    <t>Renforcement préalable des voiles avant ouvertures</t>
  </si>
  <si>
    <t>600.212</t>
  </si>
  <si>
    <t>Création ouverture dans le voile pour caniveau HT</t>
  </si>
  <si>
    <t>600.213</t>
  </si>
  <si>
    <t>Création ouverture dans le voile pour réseau Véolia</t>
  </si>
  <si>
    <t>600.214</t>
  </si>
  <si>
    <t>Calfeutrement et finitions des ouvertures</t>
  </si>
  <si>
    <t>600.215</t>
  </si>
  <si>
    <t>Caniveau HT, incluant réalisation de la tranchée</t>
  </si>
  <si>
    <t>600.216</t>
  </si>
  <si>
    <t>Couche de forme compactée</t>
  </si>
  <si>
    <t>600.217</t>
  </si>
  <si>
    <t>Reconstitution dallage</t>
  </si>
  <si>
    <t>Elévations</t>
  </si>
  <si>
    <t>Murs aggloméré béton y compris chaînages</t>
  </si>
  <si>
    <t>Réservations y compris calfeutrement ultérieur</t>
  </si>
  <si>
    <t>600.218</t>
  </si>
  <si>
    <t>Enduit de finition sur maçonneries</t>
  </si>
  <si>
    <t>600.219</t>
  </si>
  <si>
    <t>Peinture</t>
  </si>
  <si>
    <t>Planchers</t>
  </si>
  <si>
    <t>600.220</t>
  </si>
  <si>
    <t>Plancher technique dans les sous-locaux</t>
  </si>
  <si>
    <t>600.221</t>
  </si>
  <si>
    <t>Métallerie pour support bac acier</t>
  </si>
  <si>
    <t>600.222</t>
  </si>
  <si>
    <t>Couverture bac acier</t>
  </si>
  <si>
    <t>600.223</t>
  </si>
  <si>
    <t>Dalle BA sur bac acier</t>
  </si>
  <si>
    <t>600.224</t>
  </si>
  <si>
    <t>Complexe d'étanchéité</t>
  </si>
  <si>
    <t>m2</t>
  </si>
  <si>
    <t>600.225</t>
  </si>
  <si>
    <t>Muret BA pour acrotère</t>
  </si>
  <si>
    <t>600.226</t>
  </si>
  <si>
    <t>Relevé d'étanchéité</t>
  </si>
  <si>
    <t>600.227</t>
  </si>
  <si>
    <t>Récupération et évacuation des eaux de la toiture étanchée sous local HT</t>
  </si>
  <si>
    <t>600.30</t>
  </si>
  <si>
    <t>Métallerie</t>
  </si>
  <si>
    <t>600.301</t>
  </si>
  <si>
    <t xml:space="preserve">Porte anti intrusion Local HT 1 </t>
  </si>
  <si>
    <t>600.302</t>
  </si>
  <si>
    <t>Porte anti intrusion Local TGNR 1 et Local Secours-TGSI</t>
  </si>
  <si>
    <t>600.303</t>
  </si>
  <si>
    <t>Substitution de portes dans le local existant largeur 2,80 m</t>
  </si>
  <si>
    <t>600.304</t>
  </si>
  <si>
    <t>Substitution de portes dans le local existant largeur 1,60 m</t>
  </si>
  <si>
    <t>Sous total Locaux techniques</t>
  </si>
  <si>
    <t>700.100</t>
  </si>
  <si>
    <t>Mur inter-tubes (protection niveau N3)</t>
  </si>
  <si>
    <t>700.101</t>
  </si>
  <si>
    <t>Travaux préparatoires</t>
  </si>
  <si>
    <t>700.102</t>
  </si>
  <si>
    <t>Structure métallique de support des plaques rapportée sur mur inter-tube</t>
  </si>
  <si>
    <t>700.103</t>
  </si>
  <si>
    <t>Protection par plaques N3 rapportée sur structure métallique de support - mur inter-tube</t>
  </si>
  <si>
    <t>700.200</t>
  </si>
  <si>
    <t>Protection au feu des Piliers (N3)</t>
  </si>
  <si>
    <t>700.201</t>
  </si>
  <si>
    <t>Structure métallique de support des plaques rapportée sur mur inter-tube et piliers</t>
  </si>
  <si>
    <t>700.202</t>
  </si>
  <si>
    <t>Protection par plaques N3 rapportée sur structure métallique de support – piliers</t>
  </si>
  <si>
    <t>700.300</t>
  </si>
  <si>
    <t>Chambres de Tirage (N3)</t>
  </si>
  <si>
    <t>700.301</t>
  </si>
  <si>
    <t>Nettoyage chambres et trottoirs</t>
  </si>
  <si>
    <t>Pose d'une protection de niveau N3 dans les chambre de tirage</t>
  </si>
  <si>
    <t>Sous total Protection au feu</t>
  </si>
  <si>
    <t>800.10</t>
  </si>
  <si>
    <t>Génie Civil IS201</t>
  </si>
  <si>
    <t>800.101</t>
  </si>
  <si>
    <t>Structure métallique</t>
  </si>
  <si>
    <t>800.102</t>
  </si>
  <si>
    <t>Garde corps</t>
  </si>
  <si>
    <t>800.103</t>
  </si>
  <si>
    <t>Réfection de la maçonnerie</t>
  </si>
  <si>
    <t>800.104</t>
  </si>
  <si>
    <t>Mise en peinture de l'entourage de la porte</t>
  </si>
  <si>
    <t>800.105</t>
  </si>
  <si>
    <t>Mise en peinture de la structure métallique</t>
  </si>
  <si>
    <t>800.106</t>
  </si>
  <si>
    <t>Habillage en brique céramique</t>
  </si>
  <si>
    <t>800.107</t>
  </si>
  <si>
    <t>Marquage au sol de la zone PMR</t>
  </si>
  <si>
    <t>800.108</t>
  </si>
  <si>
    <t>Fourniture et mise en place d’une porte métallique</t>
  </si>
  <si>
    <t>800.109</t>
  </si>
  <si>
    <t xml:space="preserve">Fournitures et pose porte CF( HCM120) issue de secours </t>
  </si>
  <si>
    <t>800.20</t>
  </si>
  <si>
    <t>Génie civil IS 202</t>
  </si>
  <si>
    <t>800.201</t>
  </si>
  <si>
    <t>800.202</t>
  </si>
  <si>
    <t>800.203</t>
  </si>
  <si>
    <t>800.204</t>
  </si>
  <si>
    <t>800.205</t>
  </si>
  <si>
    <t>800.206</t>
  </si>
  <si>
    <t>800.207</t>
  </si>
  <si>
    <t>800.208</t>
  </si>
  <si>
    <t>800.30</t>
  </si>
  <si>
    <t>Génie civil IS 203</t>
  </si>
  <si>
    <t>800.301</t>
  </si>
  <si>
    <t>800.302</t>
  </si>
  <si>
    <t>Nettoyage et défrichement</t>
  </si>
  <si>
    <t>800.303</t>
  </si>
  <si>
    <t>800.304</t>
  </si>
  <si>
    <t xml:space="preserve">Fourniiture et pose porte coupe feu(HCM120) issue de secours </t>
  </si>
  <si>
    <t>800.40</t>
  </si>
  <si>
    <t>Génie civil IS 204</t>
  </si>
  <si>
    <t>800.401</t>
  </si>
  <si>
    <t>800.402</t>
  </si>
  <si>
    <t>800.403</t>
  </si>
  <si>
    <t>800.404</t>
  </si>
  <si>
    <t>800.405</t>
  </si>
  <si>
    <t>800.50</t>
  </si>
  <si>
    <t>Génie Civil IS 201A</t>
  </si>
  <si>
    <t>800.501</t>
  </si>
  <si>
    <t>Relevé topographique pour implantation</t>
  </si>
  <si>
    <t>800.502</t>
  </si>
  <si>
    <t>Missions géotechniques G3</t>
  </si>
  <si>
    <t>800.503</t>
  </si>
  <si>
    <t>Découpe GBA existante</t>
  </si>
  <si>
    <t>800.504</t>
  </si>
  <si>
    <t>Abaissement du trottoir</t>
  </si>
  <si>
    <t>800.505</t>
  </si>
  <si>
    <t>Ragréage accès issue de secours après démolition trottoir</t>
  </si>
  <si>
    <t>800.506</t>
  </si>
  <si>
    <t>Modification d'un panneau d'écran antibruit et création du cadre de la porte</t>
  </si>
  <si>
    <t>800.507</t>
  </si>
  <si>
    <t>Mise en peinture de l'entourage de la porte côté tunnel</t>
  </si>
  <si>
    <t>800.508</t>
  </si>
  <si>
    <t>Porte coupe feu</t>
  </si>
  <si>
    <t>800.509</t>
  </si>
  <si>
    <t>Habillage jambage en brique céramique</t>
  </si>
  <si>
    <t>800.510</t>
  </si>
  <si>
    <t>Dépose du pavage de la place</t>
  </si>
  <si>
    <t>800.511</t>
  </si>
  <si>
    <t>Fondations et terrassement</t>
  </si>
  <si>
    <t>800.512</t>
  </si>
  <si>
    <t>Reconstitution pavage de la place</t>
  </si>
  <si>
    <t>800.513</t>
  </si>
  <si>
    <t>800.514</t>
  </si>
  <si>
    <t>800.515</t>
  </si>
  <si>
    <t>800.516</t>
  </si>
  <si>
    <t>Mise en place d’une porte pour interdiction accès à l’issue</t>
  </si>
  <si>
    <t>800.60</t>
  </si>
  <si>
    <t>Génie Civil NS206</t>
  </si>
  <si>
    <t>800.601</t>
  </si>
  <si>
    <t>800.602</t>
  </si>
  <si>
    <t>800.603</t>
  </si>
  <si>
    <t>Mise en peinture Orange de l’entourage de la Niche Incendie</t>
  </si>
  <si>
    <t>800.604</t>
  </si>
  <si>
    <t xml:space="preserve"> Dispositifs de protection au droit des découpes de GBA</t>
  </si>
  <si>
    <t>800.70</t>
  </si>
  <si>
    <t>Génie Civil NS207</t>
  </si>
  <si>
    <t>800.701</t>
  </si>
  <si>
    <t>800.702</t>
  </si>
  <si>
    <t>800.703</t>
  </si>
  <si>
    <t>800.704</t>
  </si>
  <si>
    <t>800.80</t>
  </si>
  <si>
    <t>Génie Civil NS208</t>
  </si>
  <si>
    <t>800.801</t>
  </si>
  <si>
    <t>800.802</t>
  </si>
  <si>
    <t>800.803</t>
  </si>
  <si>
    <t>800.804</t>
  </si>
  <si>
    <t>800.90</t>
  </si>
  <si>
    <t>Génie Civil NS209</t>
  </si>
  <si>
    <t>800.901</t>
  </si>
  <si>
    <t>800.902</t>
  </si>
  <si>
    <t>800.903</t>
  </si>
  <si>
    <t>800.904</t>
  </si>
  <si>
    <t>800.100</t>
  </si>
  <si>
    <t>Génie Civil NS existantes</t>
  </si>
  <si>
    <t>800.1001</t>
  </si>
  <si>
    <t>Mise en peinture Orange des niches incendie existantes</t>
  </si>
  <si>
    <t>800.110</t>
  </si>
  <si>
    <t xml:space="preserve">Travaux d'assainissement </t>
  </si>
  <si>
    <t>800.1101</t>
  </si>
  <si>
    <t xml:space="preserve">Nettoyage et curage du réseau d’assainissement du tunnel, en amont et en aval des travaux. </t>
  </si>
  <si>
    <t>800.1102</t>
  </si>
  <si>
    <t>800.120</t>
  </si>
  <si>
    <t xml:space="preserve">Traitement des désordres identifie sur l'IDP au droit des zones de travaux </t>
  </si>
  <si>
    <t>800.1201</t>
  </si>
  <si>
    <t>800.130</t>
  </si>
  <si>
    <t>Comblement des vides derrière les GBA</t>
  </si>
  <si>
    <t>800.1301</t>
  </si>
  <si>
    <t>Remblai allégé en granulat</t>
  </si>
  <si>
    <t>800.1302</t>
  </si>
  <si>
    <t>Béton allégé</t>
  </si>
  <si>
    <t>800.1303</t>
  </si>
  <si>
    <t>Muret de soutènement armé</t>
  </si>
  <si>
    <t>800.1304</t>
  </si>
  <si>
    <t>Géotextile</t>
  </si>
  <si>
    <t>800.140</t>
  </si>
  <si>
    <t>Minéralisation des cheminements d'accès des issues de secours</t>
  </si>
  <si>
    <t>800.1401</t>
  </si>
  <si>
    <t xml:space="preserve">Déblai et chape en béton </t>
  </si>
  <si>
    <t>Sous Total Génie civil</t>
  </si>
  <si>
    <t>900.00</t>
  </si>
  <si>
    <t>Etudes d'exécution réseau incendie</t>
  </si>
  <si>
    <t>Essais, réception et mise en service réseau incendie</t>
  </si>
  <si>
    <t>900.10</t>
  </si>
  <si>
    <t>Equipements Réseau incendie</t>
  </si>
  <si>
    <t>900.101</t>
  </si>
  <si>
    <t>Branchement sur bride dans chambre de comptage</t>
  </si>
  <si>
    <t>900.102</t>
  </si>
  <si>
    <t>Fourniture et pose d'une canalisation fonte DN150 enterrée</t>
  </si>
  <si>
    <t>900.103</t>
  </si>
  <si>
    <t>Fourniture et pose d'une canalisation fonte DN150 aérienne</t>
  </si>
  <si>
    <t>900.104</t>
  </si>
  <si>
    <t>Fourniture et pose d'un calorifugeage y compris le traçage sur conduite en extérieur</t>
  </si>
  <si>
    <t>900.105</t>
  </si>
  <si>
    <t>Thermostat de contrôle des cordons chauffants</t>
  </si>
  <si>
    <t>900.106</t>
  </si>
  <si>
    <t>Fourniture et pose d'une vanne DN150 de sectionnement y.c accessoires DN150</t>
  </si>
  <si>
    <t>900.107</t>
  </si>
  <si>
    <t>Fourniture et pose d'un poteau incendie et environnement direct</t>
  </si>
  <si>
    <t>900.108</t>
  </si>
  <si>
    <t>Fourniture et pose d'un dispositif de purge de réseau</t>
  </si>
  <si>
    <t>900.109</t>
  </si>
  <si>
    <t>Fourniture et pose d'une ventouse automatique</t>
  </si>
  <si>
    <t>900.110</t>
  </si>
  <si>
    <t>Capotage anti-dégradation sur pile de l'ouvrage (NS208)</t>
  </si>
  <si>
    <t>900.111</t>
  </si>
  <si>
    <t>Fourniture lot de piece de rechange</t>
  </si>
  <si>
    <t>900.20</t>
  </si>
  <si>
    <t>Sujétions de Génie Givil</t>
  </si>
  <si>
    <t>900.201</t>
  </si>
  <si>
    <t>Ouverture et fermeture de tranchée pour colonne incendie DN150, profondeur &lt;1,40m</t>
  </si>
  <si>
    <t>900.202</t>
  </si>
  <si>
    <t>Création d'un regard 125 x 80 sous PI + fourniture et pose plateforme en caillebotis</t>
  </si>
  <si>
    <t>900.203</t>
  </si>
  <si>
    <t>Fourniture et pose d'un regard 80 x 80 y.c plaque en fonte</t>
  </si>
  <si>
    <t>900.204</t>
  </si>
  <si>
    <t>Carottage DN200 dans le mur support de l'écran antibruit yc colmatage</t>
  </si>
  <si>
    <t>900.205</t>
  </si>
  <si>
    <t>Carottage DN200 dans le mur du local technique yc colmatage (NS209)</t>
  </si>
  <si>
    <t>900.206</t>
  </si>
  <si>
    <t>Ouverture du voile du local technique yc finitions (NS209)</t>
  </si>
  <si>
    <t>900.207</t>
  </si>
  <si>
    <t>Dépose/repose d'un portail (NS206 et NS207)</t>
  </si>
  <si>
    <t>Débroussaillage et déboisage (NS209)</t>
  </si>
  <si>
    <t>Sous Total Réseau Incendie</t>
  </si>
  <si>
    <t>1000.001</t>
  </si>
  <si>
    <t>Élaboration du plan de maintenance</t>
  </si>
  <si>
    <t>1000.002</t>
  </si>
  <si>
    <t>Gestion et suivi de la maintenance jusqu'à la fin de la GPA</t>
  </si>
  <si>
    <t>Mois</t>
  </si>
  <si>
    <t>1000.003</t>
  </si>
  <si>
    <t>Fascicule de maintenance</t>
  </si>
  <si>
    <t>1000.10</t>
  </si>
  <si>
    <t>Maintenance préventive des équipements existants</t>
  </si>
  <si>
    <t>1000.101</t>
  </si>
  <si>
    <t>Maintenance préventive des équipements HT existants</t>
  </si>
  <si>
    <t>1000.102</t>
  </si>
  <si>
    <t>Maintenance préventive des équipements BT existants</t>
  </si>
  <si>
    <t>1000.103</t>
  </si>
  <si>
    <t>Maintenance préventive des équipements de servitude du local technique existants</t>
  </si>
  <si>
    <t>1000.104</t>
  </si>
  <si>
    <t>Maintenance préventive du groupe électrogène</t>
  </si>
  <si>
    <t>1000.105</t>
  </si>
  <si>
    <t>Maintenance préventive des équipements de la GTC</t>
  </si>
  <si>
    <t>1000.106</t>
  </si>
  <si>
    <t>Maintenance préventive des équipements de l'éclairage du tunnel</t>
  </si>
  <si>
    <t>1000.107</t>
  </si>
  <si>
    <t>Maintenance préventive de l'éclairage des issues de secours</t>
  </si>
  <si>
    <t>1000.108</t>
  </si>
  <si>
    <t>Maintenance préventive de l'éclairage des niches de sécurité</t>
  </si>
  <si>
    <t>1000.109</t>
  </si>
  <si>
    <t>Maintenance préventive des équipements du réseau incendie</t>
  </si>
  <si>
    <t>1000.110</t>
  </si>
  <si>
    <t>Maintenance préventive des armoires PST</t>
  </si>
  <si>
    <t>1000.111</t>
  </si>
  <si>
    <t>Maintenance préventive des équipements de signalisation des issues de secours.</t>
  </si>
  <si>
    <t>1000.112</t>
  </si>
  <si>
    <t>Maintenance préventive des équipements d'évacuation des issues de secours.</t>
  </si>
  <si>
    <t>1000.113</t>
  </si>
  <si>
    <t>Maintenance préventive- Nettoyage des issues de secours</t>
  </si>
  <si>
    <t>1000.114</t>
  </si>
  <si>
    <t>Maintenance préventive des niches de sécurité (hors éclairage)</t>
  </si>
  <si>
    <t>1000.115</t>
  </si>
  <si>
    <t>Maintenance préventive du système DAI</t>
  </si>
  <si>
    <t>1000.116</t>
  </si>
  <si>
    <t>Maintenance préventive des caméras de vidéosurveillance</t>
  </si>
  <si>
    <t>1000.117</t>
  </si>
  <si>
    <t>Maintenance préventive des équipements de fermeture physique et de la présignalisation</t>
  </si>
  <si>
    <t>1000.118</t>
  </si>
  <si>
    <t>Maintenance préventive des équipements de signalisation fixe et verticale</t>
  </si>
  <si>
    <t>1000.119</t>
  </si>
  <si>
    <t>Maintenance préventive du groupe électrogène existant</t>
  </si>
  <si>
    <t>1000.20</t>
  </si>
  <si>
    <t>Maintenance préventive des équipements nouveaux</t>
  </si>
  <si>
    <t>1000.201</t>
  </si>
  <si>
    <t>Maintenance préventive des équipements HT</t>
  </si>
  <si>
    <t>1000.202</t>
  </si>
  <si>
    <t>Maintenance préventive des équipements BT</t>
  </si>
  <si>
    <t>1000.203</t>
  </si>
  <si>
    <t>Maintenance préventive des équipements de servitude du local technique</t>
  </si>
  <si>
    <t>1000.204</t>
  </si>
  <si>
    <t>1000.205</t>
  </si>
  <si>
    <t>1000.206</t>
  </si>
  <si>
    <t>1000.207</t>
  </si>
  <si>
    <t>1000.208</t>
  </si>
  <si>
    <t>1000.209</t>
  </si>
  <si>
    <t>Maintenance préventive des équipements de fermeture physique y compris DFP</t>
  </si>
  <si>
    <t>1000.210</t>
  </si>
  <si>
    <t>Maintenance préventive des PST</t>
  </si>
  <si>
    <t>1000.211</t>
  </si>
  <si>
    <t>Maintenance préventive des équipements d’issue de secours</t>
  </si>
  <si>
    <t>1000.212</t>
  </si>
  <si>
    <t>Maintenance préventive des équipements de niche de sécurité</t>
  </si>
  <si>
    <t>1000.30</t>
  </si>
  <si>
    <t>Maintenance curative des équipements</t>
  </si>
  <si>
    <t>1000.301</t>
  </si>
  <si>
    <t>Forfait mensuel d'astreinte</t>
  </si>
  <si>
    <t>Matériel HTA</t>
  </si>
  <si>
    <t>1000.302</t>
  </si>
  <si>
    <t>Dépose, fourniture, et pose d'un bloc batteries pour chargeur HTA</t>
  </si>
  <si>
    <t>1000.303</t>
  </si>
  <si>
    <t>Dépose, fourniture, et pose d'une sonde de température - transformateurs sec</t>
  </si>
  <si>
    <t>1000.304</t>
  </si>
  <si>
    <t>Colmatage de fuite de diélectrique</t>
  </si>
  <si>
    <t>1000.305</t>
  </si>
  <si>
    <t>Analyse de diélectrique d'un transformateur</t>
  </si>
  <si>
    <t>1000.306</t>
  </si>
  <si>
    <t>Dépose, fourniture, et pose d'un joint de DPGT2</t>
  </si>
  <si>
    <t>Matériel BT</t>
  </si>
  <si>
    <t>1000.307</t>
  </si>
  <si>
    <t>Dépose, fourniture, et pose de disjoncteur inférieur à 63A</t>
  </si>
  <si>
    <t>1000.308</t>
  </si>
  <si>
    <t>Dépose, fourniture, et pose de disjoncteur supérieur à 63A</t>
  </si>
  <si>
    <t>1000.309</t>
  </si>
  <si>
    <t>Dépose, fourniture, et pose d'un interrupteur inférieur à 63A</t>
  </si>
  <si>
    <t>1000.310</t>
  </si>
  <si>
    <t>Dépose, fourniture, et pose d'un interrupteur supérieur à 63A</t>
  </si>
  <si>
    <t>1000.311</t>
  </si>
  <si>
    <t>Dépose, fourniture, et pose d'un contacteur inférieur à 63A</t>
  </si>
  <si>
    <t>1000.312</t>
  </si>
  <si>
    <t>Dépose, fourniture, et pose d'un contacteur supérieur à 63A</t>
  </si>
  <si>
    <t>1000.313</t>
  </si>
  <si>
    <t>Dépose, fourniture, et pose d'un relais</t>
  </si>
  <si>
    <t>1000.314</t>
  </si>
  <si>
    <t>Dépose, fourniture, et pose d'un afficheur</t>
  </si>
  <si>
    <t>1000.315</t>
  </si>
  <si>
    <t>Dépose, fourniture, et pose d'un contact auxiliaire</t>
  </si>
  <si>
    <t>1000.316</t>
  </si>
  <si>
    <t>Dépose, fourniture, et pose d'un voyant</t>
  </si>
  <si>
    <t>1000.317</t>
  </si>
  <si>
    <t>Dépose, fourniture, et pose d'un télérupteur</t>
  </si>
  <si>
    <t>1000.318</t>
  </si>
  <si>
    <t>Dépose, fourniture, et pose d'une prise de courant</t>
  </si>
  <si>
    <t>1000.319</t>
  </si>
  <si>
    <t>Dépose, fourniture, et pose d'un bloc différentiel</t>
  </si>
  <si>
    <t>1000.320</t>
  </si>
  <si>
    <t>Dépose, fourniture, et pose d'un ventilateur pour onduleur</t>
  </si>
  <si>
    <t>1000.321</t>
  </si>
  <si>
    <t>Dépose, fourniture, et pose d'une batterie pour onduleur</t>
  </si>
  <si>
    <t>1000.322</t>
  </si>
  <si>
    <t>Dépose, fourniture, et pose d'une source lumineuse en issue de secours ou niche de sécurité</t>
  </si>
  <si>
    <t>1000.323</t>
  </si>
  <si>
    <t>Dépose, fourniture, et pose d'une source lumineuse en local technique</t>
  </si>
  <si>
    <t>1000.324</t>
  </si>
  <si>
    <t>Dépose, fourniture, et pose d'une source lumineuse en tunnel</t>
  </si>
  <si>
    <t>1000.325</t>
  </si>
  <si>
    <t>Dépose, fourniture, et pose d'une platine d'un luminaire dans le tunnel</t>
  </si>
  <si>
    <t>1000.326</t>
  </si>
  <si>
    <t>Dépose, fourniture, et pose d'un luminaire en tunnel</t>
  </si>
  <si>
    <t>1000.327</t>
  </si>
  <si>
    <t>Dépose, fourniture, et pose d'un luminaire en niche de sécurité ou en issue de secours</t>
  </si>
  <si>
    <t>1000.328</t>
  </si>
  <si>
    <t>Dépose, fourniture, et pose d'un luminaire en local technique</t>
  </si>
  <si>
    <t>1000.329</t>
  </si>
  <si>
    <t>Dépose, fourniture, et pose d'une cellule jour/nuit</t>
  </si>
  <si>
    <t>1000.330</t>
  </si>
  <si>
    <t>Dépose, fourniture, et pose d'un luminancemètre</t>
  </si>
  <si>
    <t>1000.331</t>
  </si>
  <si>
    <t>Dépose, fourniture, et pose d’un plot de jalonnement</t>
  </si>
  <si>
    <t>Dépose, fourniture, et pose d'une carte CPU d'automate</t>
  </si>
  <si>
    <t>1000.332</t>
  </si>
  <si>
    <t>Dépose, fourniture, et pose d'une carte d'alimentation d'automate</t>
  </si>
  <si>
    <t>1000.333</t>
  </si>
  <si>
    <t>Dépose, fourniture, et pose d'une carte ETOR</t>
  </si>
  <si>
    <t>1000.334</t>
  </si>
  <si>
    <t>Dépose, fourniture, et pose d'une carte STOR</t>
  </si>
  <si>
    <t>1000.335</t>
  </si>
  <si>
    <t>Dépose, fourniture, et pose d'une carte EANA</t>
  </si>
  <si>
    <t>1000.336</t>
  </si>
  <si>
    <t>Dépose, fourniture, et pose d'une carte d'alimentation de MESD</t>
  </si>
  <si>
    <t>1000.337</t>
  </si>
  <si>
    <t>Dépose, fourniture, et pose d'un tiroir optique 72 FO</t>
  </si>
  <si>
    <t>1000.338</t>
  </si>
  <si>
    <t>Dépose, fourniture, et confection d'une jonction/dérivation optique</t>
  </si>
  <si>
    <t>1000.339</t>
  </si>
  <si>
    <t>Pile de sauvegarde automate</t>
  </si>
  <si>
    <t>Signalisation et évacuation</t>
  </si>
  <si>
    <t>1000.340</t>
  </si>
  <si>
    <t>Dépose, fourniture, et pose d'un panneaux lumineux CE2a/CE29/CE30</t>
  </si>
  <si>
    <t>1000.341</t>
  </si>
  <si>
    <t>Dépose, fourniture, et pose d'un feu flash</t>
  </si>
  <si>
    <t>1000.342</t>
  </si>
  <si>
    <t>Dépose, fourniture, et pose d'un éclairage horizontal de signalisation d'issue de secours</t>
  </si>
  <si>
    <t>1000.343</t>
  </si>
  <si>
    <t>Dépose, fourniture, et pose d'un éclairage vertical de signalisation d'issue de secours</t>
  </si>
  <si>
    <t>1000.344</t>
  </si>
  <si>
    <t>Dépose, fourniture, et pose d'un chevron</t>
  </si>
  <si>
    <t>1000.345</t>
  </si>
  <si>
    <t>Dépose, fourniture, et pose d'une caméra d'issue de secours</t>
  </si>
  <si>
    <t>1000.346</t>
  </si>
  <si>
    <t>Dépose, fourniture, et pose d'un détecteur de présence d'une porte d'issue de secours</t>
  </si>
  <si>
    <t>1000.347</t>
  </si>
  <si>
    <t>Dépose, fourniture, et pose d'une plaque anti-panique d'une porte d'issue de secours</t>
  </si>
  <si>
    <t>1000.348</t>
  </si>
  <si>
    <t>Dépose, fourniture, et pose d'un extincteur</t>
  </si>
  <si>
    <t>1000.349</t>
  </si>
  <si>
    <t>Dépose, fourniture, et pose d'un détecteur de décroché extincteur</t>
  </si>
  <si>
    <t>1000.350</t>
  </si>
  <si>
    <t>Dépose, fourniture, et pose d'un téléphone de sécurité dans l'issue de secours</t>
  </si>
  <si>
    <t>DAI / VIDEO</t>
  </si>
  <si>
    <t>1000.351</t>
  </si>
  <si>
    <t>Dépose, fourniture, et pose d'une caméra DAI fixe</t>
  </si>
  <si>
    <t>1000.352</t>
  </si>
  <si>
    <t>Dépose, fourniture, et pose d'une caméra vidéo mobile</t>
  </si>
  <si>
    <t>1000.353</t>
  </si>
  <si>
    <t>Dépose, fourniture, et pose d'une carte analyseur</t>
  </si>
  <si>
    <t>1000.354</t>
  </si>
  <si>
    <t>Paramétrage d'un masque pour caméra DAI</t>
  </si>
  <si>
    <t>1000.355</t>
  </si>
  <si>
    <t>Dépose, fourniture, et pose d'une lisse</t>
  </si>
  <si>
    <t>1000.356</t>
  </si>
  <si>
    <t>Dépose, fourniture, et pose d'un moteur</t>
  </si>
  <si>
    <t>1000.357</t>
  </si>
  <si>
    <t>Dépose, fourniture, et pose d'une platine de commande pour barrière</t>
  </si>
  <si>
    <t>1000.358</t>
  </si>
  <si>
    <t>Dépose, fourniture, et pose d'un feu R24</t>
  </si>
  <si>
    <t>1000.359</t>
  </si>
  <si>
    <t>Dépose, fourniture, et pose d'un panneau B1</t>
  </si>
  <si>
    <t>1000.360</t>
  </si>
  <si>
    <t>Dépose, fourniture, et pose d'un relais pour feu R24</t>
  </si>
  <si>
    <t>1000.361</t>
  </si>
  <si>
    <t>Dépose, fourniture, et pose d'un caisson R21</t>
  </si>
  <si>
    <t>1000.362</t>
  </si>
  <si>
    <t>Dépose, fourniture, et pose d'une carte d'affichage pour PMV – 1200x900mm</t>
  </si>
  <si>
    <t>1000.363</t>
  </si>
  <si>
    <t>Dépose, fourniture, et pose d'un module d'alimentation  pour PMV</t>
  </si>
  <si>
    <t>Équipements des locaux techniques</t>
  </si>
  <si>
    <t>1000.364</t>
  </si>
  <si>
    <t>Dépose, fourniture, et pose d'une centrale incendie</t>
  </si>
  <si>
    <t>1000.365</t>
  </si>
  <si>
    <t>Dépose, fourniture, et pose d'un détecteur de fumée avec socle</t>
  </si>
  <si>
    <t>1000.366</t>
  </si>
  <si>
    <t>Dépose, fourniture, et pose d'un boitier de bris de glace</t>
  </si>
  <si>
    <t>1000.367</t>
  </si>
  <si>
    <t>Dépose, fourniture, et pose d'une batterie bloc autonome</t>
  </si>
  <si>
    <t>1000.368</t>
  </si>
  <si>
    <t>Recharge d'un climatiseur</t>
  </si>
  <si>
    <t>1000.369</t>
  </si>
  <si>
    <t>Dépose, fourniture, et pose d'un climatiseur dans un local technique</t>
  </si>
  <si>
    <t>1000.370</t>
  </si>
  <si>
    <t>Dépose, fourniture, et pose d'un ventilateur dans un local technique</t>
  </si>
  <si>
    <t>1000.371</t>
  </si>
  <si>
    <t>Remplacement d'un PI</t>
  </si>
  <si>
    <t>1000.372</t>
  </si>
  <si>
    <t>Remplacement d'un socle de PI</t>
  </si>
  <si>
    <t>1000.373</t>
  </si>
  <si>
    <t>Réparation d'une fuite sur un PI</t>
  </si>
  <si>
    <t>Sous Total Maintenance</t>
  </si>
  <si>
    <t>1100.00</t>
  </si>
  <si>
    <t>Etudes</t>
  </si>
  <si>
    <t>1100.001</t>
  </si>
  <si>
    <t>Etablissement des DESC, des plans de balisage et plans d'itinéraires de déviation, yc mises à jour</t>
  </si>
  <si>
    <t>1100.10</t>
  </si>
  <si>
    <t>Iténéraire de déviation</t>
  </si>
  <si>
    <t>1100.101</t>
  </si>
  <si>
    <t>Mise en œuvre itinéraires deviation (pose, entretien, dépose)</t>
  </si>
  <si>
    <t>1100.20</t>
  </si>
  <si>
    <t>Balisage ponctuel</t>
  </si>
  <si>
    <t>1100.201</t>
  </si>
  <si>
    <t>Neutralisation 1 voies (rapide ou lente) de nuit en semaine</t>
  </si>
  <si>
    <t>1100.202</t>
  </si>
  <si>
    <t>Neutralisation 2 voies (rapides ou lentes) de nuit en semaine</t>
  </si>
  <si>
    <t>1100.203</t>
  </si>
  <si>
    <t>Neutralisation 3 voies (rapides ou lentes) de nuit en semaine</t>
  </si>
  <si>
    <t>1100.204</t>
  </si>
  <si>
    <t>1100.205</t>
  </si>
  <si>
    <t>1100.206</t>
  </si>
  <si>
    <t>1100.207</t>
  </si>
  <si>
    <t>1100.208</t>
  </si>
  <si>
    <t>1100.209</t>
  </si>
  <si>
    <t>%</t>
  </si>
  <si>
    <t>1100.210</t>
  </si>
  <si>
    <t>1100.211</t>
  </si>
  <si>
    <t>Plus-value pour délai de prévenance &lt;14 jours</t>
  </si>
  <si>
    <t>1100.212</t>
  </si>
  <si>
    <t>Plus-value pour délai de prévenance &lt;3 jours</t>
  </si>
  <si>
    <t>1100.213</t>
  </si>
  <si>
    <t>Plus-value pour délai de prévenance &lt;1 jours</t>
  </si>
  <si>
    <t>Sous total Exploitation sous chantier, € H.T</t>
  </si>
  <si>
    <t>Peinture des plaques</t>
  </si>
  <si>
    <t>Mise en peinture des plaques</t>
  </si>
  <si>
    <t>700.400</t>
  </si>
  <si>
    <t>700.401</t>
  </si>
  <si>
    <t>700.402</t>
  </si>
  <si>
    <t>Remplacement des tampons et agrandissement  des regards</t>
  </si>
  <si>
    <t xml:space="preserve">Fermeture tunnel Courneuve sens Intérieur : axe au PR 12+600 &amp; PR12 au PR17 (4 bretelles à fermer) </t>
  </si>
  <si>
    <t>Fermeture tunnels Courneuve et Bobigny sens Intérieur : axe au PR 12+600 &amp; PR12 au PR24 (7 bretelles à fermer)</t>
  </si>
  <si>
    <t xml:space="preserve">Fermeture tunnels Courneuve et Bobigny sens Exterieur : axe tronc commun A3-A86 &amp; PR24 au PR12 (7 bretelles à fermer) </t>
  </si>
  <si>
    <t>Fermeture tunnel Courneuve dans les deux sens de nuit en semaine : INT – Axe au PR 12+600 &amp; PR12 au PR17 (4 bretelles à fermer) &amp; EXT – Axe tronc commun A3-A86 &amp; PR24 au PR12 (7 bretelles à fermer)</t>
  </si>
  <si>
    <t>Fermeture tunnel Courneuve et Bobigny dans les deux sens de nuit en semaine : INT – Axe au PR 12+600 &amp; PR12 au PR24 (7 bretelles à fermer) &amp; EXT – Axe tronc commun A3-A86 &amp; PR24 au PR12 (7 bretelles à fermer)</t>
  </si>
  <si>
    <t>Mobilisation d'un "homme trafic"</t>
  </si>
  <si>
    <t xml:space="preserve">Plus-value balisage les weekends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</si>
</sst>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164" formatCode="0.00&quot; &quot;[$€-40C];[Red]&quot;-&quot;0.00&quot; &quot;[$€-40C]"/>
    <numFmt numFmtId="165" formatCode="#,##0.00&quot; &quot;[$€-40C];&quot;-&quot;#,##0.00&quot; &quot;[$€-40C]"/>
    <numFmt numFmtId="166" formatCode="[$-40C]#,##0.00"/>
    <numFmt numFmtId="167" formatCode="#,##0.00&quot; € &quot;;#,##0.00&quot; € &quot;;&quot;-&quot;#&quot; € &quot;;&quot; &quot;@&quot; &quot;"/>
    <numFmt numFmtId="168" formatCode="[$$-409]#,##0.00;[Red]&quot;-&quot;[$$-409]#,##0.00"/>
    <numFmt numFmtId="169" formatCode="#,##0.00&quot; &quot;[$€-40C];[Red]&quot;-&quot;#,##0.00&quot; &quot;[$€-40C]"/>
    <numFmt numFmtId="170" formatCode="_-* #,##0\ &quot;€&quot;_-;\-* #,##0\ &quot;€&quot;_-;_-* &quot;-&quot;??\ &quot;€&quot;_-;_-@_-"/>
    <numFmt numFmtId="171" formatCode="[$-40C]General"/>
    <numFmt numFmtId="175" formatCode="_-* #,##0.00\ &quot;€&quot;_-;\-* #,##0.00\ &quot;€&quot;_-;_-* &quot;-&quot;??\ &quot;€&quot;_-;_-@_-"/>
  </numFmts>
  <fonts count="32"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FFFFFF"/>
      <name val="Calibri"/>
      <family val="2"/>
    </font>
    <font>
      <sz val="11"/>
      <color rgb="FFC0C0C0"/>
      <name val="Calibri"/>
      <family val="2"/>
    </font>
    <font>
      <sz val="10"/>
      <color rgb="FFCC0000"/>
      <name val="Calibri"/>
      <family val="2"/>
    </font>
    <font>
      <b/>
      <sz val="10"/>
      <color rgb="FFFFFFFF"/>
      <name val="Calibri"/>
      <family val="2"/>
    </font>
    <font>
      <i/>
      <sz val="10"/>
      <color rgb="FF808080"/>
      <name val="Calibri"/>
      <family val="2"/>
    </font>
    <font>
      <sz val="10"/>
      <color rgb="FF006600"/>
      <name val="Calibri"/>
      <family val="2"/>
    </font>
    <font>
      <b/>
      <sz val="18"/>
      <color rgb="FFE6E6FF"/>
      <name val="Calibri"/>
      <family val="2"/>
    </font>
    <font>
      <b/>
      <sz val="24"/>
      <color rgb="FF000000"/>
      <name val="Calibri"/>
      <family val="2"/>
    </font>
    <font>
      <sz val="18"/>
      <color rgb="FF000000"/>
      <name val="Calibri"/>
      <family val="2"/>
    </font>
    <font>
      <sz val="12"/>
      <color rgb="FF000000"/>
      <name val="Calibri"/>
      <family val="2"/>
    </font>
    <font>
      <b/>
      <sz val="10"/>
      <color rgb="FF000080"/>
      <name val="Calibri"/>
      <family val="2"/>
    </font>
    <font>
      <u/>
      <sz val="10"/>
      <color rgb="FF0000EE"/>
      <name val="Calibri"/>
      <family val="2"/>
    </font>
    <font>
      <sz val="10"/>
      <color rgb="FF996600"/>
      <name val="Calibri"/>
      <family val="2"/>
    </font>
    <font>
      <sz val="10"/>
      <color rgb="FF000000"/>
      <name val="Arial"/>
      <family val="2"/>
    </font>
    <font>
      <sz val="10"/>
      <color rgb="FF333333"/>
      <name val="Calibri"/>
      <family val="2"/>
    </font>
    <font>
      <b/>
      <sz val="11"/>
      <color rgb="FF000000"/>
      <name val="Calibri"/>
      <family val="2"/>
    </font>
    <font>
      <b/>
      <sz val="20"/>
      <color rgb="FF000000"/>
      <name val="Arial"/>
      <family val="2"/>
    </font>
    <font>
      <sz val="11"/>
      <color rgb="FF000000"/>
      <name val="Arial"/>
      <family val="2"/>
    </font>
    <font>
      <b/>
      <sz val="12"/>
      <color rgb="FFFFFFFF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Arial"/>
      <family val="2"/>
    </font>
    <font>
      <b/>
      <sz val="14"/>
      <color rgb="FF000000"/>
      <name val="Calibri"/>
      <family val="2"/>
    </font>
    <font>
      <sz val="8"/>
      <name val="Calibri"/>
      <family val="2"/>
    </font>
    <font>
      <b/>
      <sz val="11"/>
      <color rgb="FF000000"/>
      <name val="Arial1"/>
    </font>
    <font>
      <sz val="11"/>
      <color rgb="FF000000"/>
      <name val="Arial1"/>
    </font>
    <font>
      <b/>
      <sz val="11"/>
      <name val="Arial1"/>
    </font>
    <font>
      <b/>
      <sz val="11"/>
      <color rgb="FFC0C0C0"/>
      <name val="Arial1"/>
    </font>
    <font>
      <sz val="11"/>
      <name val="Arial1"/>
    </font>
    <font>
      <sz val="11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000080"/>
        <bgColor rgb="FF000080"/>
      </patternFill>
    </fill>
    <fill>
      <patternFill patternType="solid">
        <fgColor rgb="FFFFCCCC"/>
        <bgColor rgb="FFFFCCCC"/>
      </patternFill>
    </fill>
    <fill>
      <patternFill patternType="solid">
        <fgColor rgb="FFE6E6FF"/>
        <bgColor rgb="FFE6E6FF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E6E6E6"/>
        <bgColor rgb="FFE6E6E6"/>
      </patternFill>
    </fill>
    <fill>
      <patternFill patternType="solid">
        <fgColor rgb="FF0369A3"/>
        <bgColor rgb="FF0369A3"/>
      </patternFill>
    </fill>
    <fill>
      <patternFill patternType="solid">
        <fgColor rgb="FFAADCF7"/>
        <bgColor rgb="FFAADCF7"/>
      </patternFill>
    </fill>
    <fill>
      <patternFill patternType="solid">
        <fgColor rgb="FFEEEEEE"/>
        <bgColor rgb="FFEEEEEE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749992370372631"/>
        <bgColor rgb="FF99CCFF"/>
      </patternFill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27">
    <border>
      <left/>
      <right/>
      <top/>
      <bottom/>
      <diagonal/>
    </border>
    <border>
      <left/>
      <right/>
      <top/>
      <bottom style="thin">
        <color rgb="FF000080"/>
      </bottom>
      <diagonal/>
    </border>
    <border>
      <left style="thin">
        <color rgb="FF000080"/>
      </left>
      <right/>
      <top/>
      <bottom style="thin">
        <color rgb="FF000080"/>
      </bottom>
      <diagonal/>
    </border>
    <border>
      <left/>
      <right style="thin">
        <color rgb="FF000080"/>
      </right>
      <top/>
      <bottom style="thin">
        <color rgb="FF000080"/>
      </bottom>
      <diagonal/>
    </border>
    <border>
      <left style="thin">
        <color rgb="FF000080"/>
      </left>
      <right/>
      <top/>
      <bottom/>
      <diagonal/>
    </border>
    <border>
      <left/>
      <right style="thin">
        <color rgb="FF000080"/>
      </right>
      <top/>
      <bottom/>
      <diagonal/>
    </border>
    <border>
      <left/>
      <right/>
      <top style="thin">
        <color rgb="FF000080"/>
      </top>
      <bottom/>
      <diagonal/>
    </border>
    <border>
      <left style="thin">
        <color rgb="FF000080"/>
      </left>
      <right/>
      <top style="thin">
        <color rgb="FF000080"/>
      </top>
      <bottom/>
      <diagonal/>
    </border>
    <border>
      <left/>
      <right style="thin">
        <color rgb="FF000080"/>
      </right>
      <top style="thin">
        <color rgb="FF000080"/>
      </top>
      <bottom/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4">
    <xf numFmtId="0" fontId="0" fillId="0" borderId="0"/>
    <xf numFmtId="0" fontId="17" fillId="10" borderId="11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1" fillId="7" borderId="0">
      <alignment horizontal="right" wrapText="1"/>
    </xf>
    <xf numFmtId="0" fontId="1" fillId="7" borderId="1">
      <alignment horizontal="right" wrapText="1"/>
    </xf>
    <xf numFmtId="0" fontId="1" fillId="7" borderId="2">
      <alignment horizontal="right" wrapText="1"/>
    </xf>
    <xf numFmtId="0" fontId="1" fillId="7" borderId="3">
      <alignment horizontal="right" wrapText="1"/>
    </xf>
    <xf numFmtId="0" fontId="1" fillId="7" borderId="4">
      <alignment horizontal="right" wrapText="1"/>
    </xf>
    <xf numFmtId="0" fontId="1" fillId="7" borderId="5">
      <alignment horizontal="right" wrapText="1"/>
    </xf>
    <xf numFmtId="0" fontId="1" fillId="7" borderId="6">
      <alignment horizontal="right" wrapText="1"/>
    </xf>
    <xf numFmtId="0" fontId="1" fillId="7" borderId="7">
      <alignment horizontal="right" wrapText="1"/>
    </xf>
    <xf numFmtId="0" fontId="1" fillId="7" borderId="8">
      <alignment horizontal="right" wrapText="1"/>
    </xf>
    <xf numFmtId="0" fontId="1" fillId="7" borderId="9">
      <alignment horizontal="center" wrapText="1"/>
    </xf>
    <xf numFmtId="0" fontId="6" fillId="8" borderId="0"/>
    <xf numFmtId="167" fontId="1" fillId="0" borderId="0"/>
    <xf numFmtId="0" fontId="7" fillId="0" borderId="0"/>
    <xf numFmtId="0" fontId="8" fillId="9" borderId="0"/>
    <xf numFmtId="0" fontId="9" fillId="5" borderId="9">
      <alignment horizontal="center"/>
    </xf>
    <xf numFmtId="0" fontId="10" fillId="0" borderId="0"/>
    <xf numFmtId="0" fontId="11" fillId="0" borderId="0"/>
    <xf numFmtId="0" fontId="12" fillId="0" borderId="0"/>
    <xf numFmtId="0" fontId="13" fillId="7" borderId="9">
      <alignment horizontal="center"/>
    </xf>
    <xf numFmtId="0" fontId="14" fillId="0" borderId="0"/>
    <xf numFmtId="168" fontId="1" fillId="0" borderId="10">
      <protection locked="0"/>
    </xf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0" fontId="15" fillId="10" borderId="0"/>
    <xf numFmtId="0" fontId="16" fillId="0" borderId="0"/>
    <xf numFmtId="0" fontId="16" fillId="0" borderId="0"/>
    <xf numFmtId="168" fontId="1" fillId="11" borderId="10"/>
    <xf numFmtId="168" fontId="18" fillId="11" borderId="10"/>
    <xf numFmtId="0" fontId="1" fillId="0" borderId="0"/>
    <xf numFmtId="0" fontId="1" fillId="0" borderId="0"/>
    <xf numFmtId="0" fontId="5" fillId="0" borderId="0"/>
    <xf numFmtId="44" fontId="1" fillId="0" borderId="0" applyFont="0" applyFill="0" applyBorder="0" applyAlignment="0" applyProtection="0"/>
    <xf numFmtId="175" fontId="1" fillId="0" borderId="0" applyFont="0" applyFill="0" applyBorder="0" applyAlignment="0" applyProtection="0"/>
  </cellStyleXfs>
  <cellXfs count="171">
    <xf numFmtId="0" fontId="0" fillId="0" borderId="0" xfId="0"/>
    <xf numFmtId="0" fontId="20" fillId="0" borderId="0" xfId="0" applyFont="1"/>
    <xf numFmtId="0" fontId="21" fillId="12" borderId="10" xfId="0" applyFont="1" applyFill="1" applyBorder="1" applyAlignment="1">
      <alignment horizontal="center" vertical="center" wrapText="1"/>
    </xf>
    <xf numFmtId="164" fontId="21" fillId="12" borderId="10" xfId="0" applyNumberFormat="1" applyFont="1" applyFill="1" applyBorder="1" applyAlignment="1">
      <alignment horizontal="center" vertical="center" wrapText="1"/>
    </xf>
    <xf numFmtId="164" fontId="21" fillId="12" borderId="10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13" borderId="10" xfId="0" applyFont="1" applyFill="1" applyBorder="1" applyAlignment="1">
      <alignment horizontal="center" vertical="center"/>
    </xf>
    <xf numFmtId="0" fontId="23" fillId="13" borderId="10" xfId="0" applyFont="1" applyFill="1" applyBorder="1" applyAlignment="1">
      <alignment horizontal="left" vertical="center"/>
    </xf>
    <xf numFmtId="0" fontId="20" fillId="13" borderId="10" xfId="0" applyFont="1" applyFill="1" applyBorder="1" applyAlignment="1">
      <alignment horizontal="center" vertical="center"/>
    </xf>
    <xf numFmtId="0" fontId="20" fillId="13" borderId="10" xfId="0" applyFont="1" applyFill="1" applyBorder="1" applyAlignment="1">
      <alignment vertical="center"/>
    </xf>
    <xf numFmtId="164" fontId="20" fillId="13" borderId="10" xfId="0" applyNumberFormat="1" applyFont="1" applyFill="1" applyBorder="1" applyAlignment="1">
      <alignment vertical="center"/>
    </xf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left" vertical="center"/>
    </xf>
    <xf numFmtId="0" fontId="20" fillId="0" borderId="10" xfId="0" applyFont="1" applyBorder="1" applyAlignment="1">
      <alignment horizontal="center"/>
    </xf>
    <xf numFmtId="165" fontId="20" fillId="0" borderId="10" xfId="19" applyNumberFormat="1" applyFont="1" applyBorder="1"/>
    <xf numFmtId="165" fontId="20" fillId="0" borderId="10" xfId="0" applyNumberFormat="1" applyFont="1" applyBorder="1" applyAlignment="1">
      <alignment vertical="center"/>
    </xf>
    <xf numFmtId="0" fontId="22" fillId="4" borderId="10" xfId="0" applyFont="1" applyFill="1" applyBorder="1" applyAlignment="1">
      <alignment horizontal="center" vertical="center"/>
    </xf>
    <xf numFmtId="0" fontId="22" fillId="4" borderId="10" xfId="0" applyFont="1" applyFill="1" applyBorder="1" applyAlignment="1">
      <alignment horizontal="left" vertical="center"/>
    </xf>
    <xf numFmtId="0" fontId="20" fillId="4" borderId="10" xfId="0" applyFont="1" applyFill="1" applyBorder="1" applyAlignment="1">
      <alignment horizontal="center" vertical="center"/>
    </xf>
    <xf numFmtId="0" fontId="20" fillId="4" borderId="10" xfId="0" applyFont="1" applyFill="1" applyBorder="1" applyAlignment="1">
      <alignment vertical="center"/>
    </xf>
    <xf numFmtId="165" fontId="20" fillId="4" borderId="10" xfId="0" applyNumberFormat="1" applyFont="1" applyFill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22" fillId="13" borderId="10" xfId="0" applyFont="1" applyFill="1" applyBorder="1" applyAlignment="1">
      <alignment horizontal="justify" vertical="center"/>
    </xf>
    <xf numFmtId="165" fontId="20" fillId="13" borderId="10" xfId="0" applyNumberFormat="1" applyFont="1" applyFill="1" applyBorder="1" applyAlignment="1">
      <alignment vertical="center"/>
    </xf>
    <xf numFmtId="165" fontId="22" fillId="13" borderId="10" xfId="0" applyNumberFormat="1" applyFont="1" applyFill="1" applyBorder="1" applyAlignment="1">
      <alignment vertical="center"/>
    </xf>
    <xf numFmtId="0" fontId="22" fillId="0" borderId="10" xfId="0" applyFont="1" applyBorder="1" applyAlignment="1">
      <alignment horizontal="justify" vertical="center"/>
    </xf>
    <xf numFmtId="0" fontId="20" fillId="0" borderId="10" xfId="0" applyFont="1" applyBorder="1" applyAlignment="1">
      <alignment vertical="center"/>
    </xf>
    <xf numFmtId="0" fontId="20" fillId="0" borderId="10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center"/>
    </xf>
    <xf numFmtId="165" fontId="20" fillId="0" borderId="14" xfId="19" applyNumberFormat="1" applyFont="1" applyBorder="1"/>
    <xf numFmtId="0" fontId="23" fillId="13" borderId="10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165" fontId="20" fillId="0" borderId="0" xfId="0" applyNumberFormat="1" applyFont="1" applyAlignment="1">
      <alignment vertical="center"/>
    </xf>
    <xf numFmtId="0" fontId="23" fillId="13" borderId="10" xfId="0" applyFont="1" applyFill="1" applyBorder="1" applyAlignment="1">
      <alignment vertical="center"/>
    </xf>
    <xf numFmtId="165" fontId="23" fillId="13" borderId="10" xfId="0" applyNumberFormat="1" applyFont="1" applyFill="1" applyBorder="1" applyAlignment="1">
      <alignment vertical="center"/>
    </xf>
    <xf numFmtId="0" fontId="22" fillId="13" borderId="10" xfId="0" applyFont="1" applyFill="1" applyBorder="1" applyAlignment="1">
      <alignment horizontal="left" vertical="center"/>
    </xf>
    <xf numFmtId="0" fontId="22" fillId="4" borderId="10" xfId="0" applyFont="1" applyFill="1" applyBorder="1" applyAlignment="1">
      <alignment vertical="center"/>
    </xf>
    <xf numFmtId="165" fontId="22" fillId="4" borderId="10" xfId="0" applyNumberFormat="1" applyFont="1" applyFill="1" applyBorder="1" applyAlignment="1">
      <alignment vertical="center"/>
    </xf>
    <xf numFmtId="0" fontId="22" fillId="14" borderId="10" xfId="0" applyFont="1" applyFill="1" applyBorder="1" applyAlignment="1">
      <alignment horizontal="center" vertical="center"/>
    </xf>
    <xf numFmtId="0" fontId="22" fillId="14" borderId="10" xfId="0" applyFont="1" applyFill="1" applyBorder="1" applyAlignment="1">
      <alignment vertical="center"/>
    </xf>
    <xf numFmtId="165" fontId="22" fillId="14" borderId="10" xfId="0" applyNumberFormat="1" applyFont="1" applyFill="1" applyBorder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2" fillId="14" borderId="10" xfId="0" applyFont="1" applyFill="1" applyBorder="1" applyAlignment="1">
      <alignment horizontal="left" vertical="center"/>
    </xf>
    <xf numFmtId="0" fontId="0" fillId="0" borderId="10" xfId="0" applyBorder="1" applyAlignment="1">
      <alignment vertical="center"/>
    </xf>
    <xf numFmtId="1" fontId="20" fillId="0" borderId="10" xfId="19" applyNumberFormat="1" applyFont="1" applyBorder="1" applyAlignment="1">
      <alignment horizontal="center"/>
    </xf>
    <xf numFmtId="0" fontId="20" fillId="0" borderId="15" xfId="0" applyFont="1" applyBorder="1" applyAlignment="1">
      <alignment horizontal="center" vertical="center"/>
    </xf>
    <xf numFmtId="0" fontId="20" fillId="0" borderId="15" xfId="0" applyFont="1" applyBorder="1"/>
    <xf numFmtId="165" fontId="20" fillId="0" borderId="15" xfId="0" applyNumberFormat="1" applyFont="1" applyBorder="1"/>
    <xf numFmtId="165" fontId="20" fillId="0" borderId="16" xfId="0" applyNumberFormat="1" applyFont="1" applyBorder="1"/>
    <xf numFmtId="0" fontId="20" fillId="0" borderId="17" xfId="0" applyFont="1" applyBorder="1"/>
    <xf numFmtId="0" fontId="22" fillId="14" borderId="14" xfId="0" applyFont="1" applyFill="1" applyBorder="1" applyAlignment="1">
      <alignment vertical="center"/>
    </xf>
    <xf numFmtId="0" fontId="20" fillId="0" borderId="10" xfId="0" applyFont="1" applyBorder="1"/>
    <xf numFmtId="0" fontId="20" fillId="0" borderId="18" xfId="0" applyFont="1" applyBorder="1" applyAlignment="1">
      <alignment horizontal="center" vertical="center"/>
    </xf>
    <xf numFmtId="0" fontId="22" fillId="14" borderId="19" xfId="0" applyFont="1" applyFill="1" applyBorder="1" applyAlignment="1">
      <alignment vertical="center"/>
    </xf>
    <xf numFmtId="0" fontId="22" fillId="13" borderId="20" xfId="0" applyFont="1" applyFill="1" applyBorder="1" applyAlignment="1">
      <alignment horizontal="left" vertical="center"/>
    </xf>
    <xf numFmtId="164" fontId="20" fillId="0" borderId="0" xfId="0" applyNumberFormat="1" applyFont="1"/>
    <xf numFmtId="0" fontId="24" fillId="13" borderId="10" xfId="0" applyFont="1" applyFill="1" applyBorder="1" applyAlignment="1">
      <alignment vertical="center"/>
    </xf>
    <xf numFmtId="164" fontId="23" fillId="13" borderId="10" xfId="0" applyNumberFormat="1" applyFont="1" applyFill="1" applyBorder="1" applyAlignment="1">
      <alignment vertical="center"/>
    </xf>
    <xf numFmtId="166" fontId="23" fillId="13" borderId="10" xfId="0" applyNumberFormat="1" applyFont="1" applyFill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169" fontId="0" fillId="0" borderId="10" xfId="0" applyNumberFormat="1" applyBorder="1" applyAlignment="1">
      <alignment vertical="center"/>
    </xf>
    <xf numFmtId="0" fontId="0" fillId="0" borderId="14" xfId="0" applyBorder="1" applyAlignment="1">
      <alignment horizontal="center"/>
    </xf>
    <xf numFmtId="44" fontId="0" fillId="0" borderId="10" xfId="42" applyFont="1" applyFill="1" applyBorder="1" applyAlignment="1">
      <alignment vertical="center"/>
    </xf>
    <xf numFmtId="44" fontId="20" fillId="0" borderId="10" xfId="42" applyFont="1" applyBorder="1" applyAlignment="1">
      <alignment vertical="center"/>
    </xf>
    <xf numFmtId="44" fontId="22" fillId="14" borderId="10" xfId="42" applyFont="1" applyFill="1" applyBorder="1" applyAlignment="1">
      <alignment vertical="center"/>
    </xf>
    <xf numFmtId="0" fontId="18" fillId="0" borderId="21" xfId="0" applyFont="1" applyBorder="1" applyAlignment="1">
      <alignment horizontal="center"/>
    </xf>
    <xf numFmtId="0" fontId="18" fillId="0" borderId="21" xfId="0" applyFont="1" applyBorder="1" applyAlignment="1">
      <alignment horizontal="center" wrapText="1"/>
    </xf>
    <xf numFmtId="49" fontId="18" fillId="0" borderId="21" xfId="0" applyNumberFormat="1" applyFont="1" applyBorder="1"/>
    <xf numFmtId="170" fontId="0" fillId="0" borderId="21" xfId="42" applyNumberFormat="1" applyFont="1" applyBorder="1"/>
    <xf numFmtId="49" fontId="26" fillId="17" borderId="10" xfId="0" applyNumberFormat="1" applyFont="1" applyFill="1" applyBorder="1" applyAlignment="1">
      <alignment horizontal="center" vertical="center"/>
    </xf>
    <xf numFmtId="0" fontId="26" fillId="17" borderId="10" xfId="0" applyFont="1" applyFill="1" applyBorder="1" applyAlignment="1">
      <alignment horizontal="left" vertical="center"/>
    </xf>
    <xf numFmtId="0" fontId="27" fillId="17" borderId="10" xfId="0" applyFont="1" applyFill="1" applyBorder="1" applyAlignment="1">
      <alignment horizontal="center" vertical="center"/>
    </xf>
    <xf numFmtId="0" fontId="27" fillId="17" borderId="10" xfId="0" applyFont="1" applyFill="1" applyBorder="1" applyAlignment="1">
      <alignment vertical="center"/>
    </xf>
    <xf numFmtId="165" fontId="27" fillId="17" borderId="10" xfId="0" applyNumberFormat="1" applyFont="1" applyFill="1" applyBorder="1" applyAlignment="1">
      <alignment vertical="center"/>
    </xf>
    <xf numFmtId="49" fontId="27" fillId="0" borderId="10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vertical="center"/>
    </xf>
    <xf numFmtId="0" fontId="27" fillId="0" borderId="10" xfId="0" applyFont="1" applyBorder="1" applyAlignment="1">
      <alignment horizontal="center" vertical="center"/>
    </xf>
    <xf numFmtId="167" fontId="27" fillId="0" borderId="10" xfId="19" applyFont="1" applyBorder="1" applyAlignment="1">
      <alignment vertical="center"/>
    </xf>
    <xf numFmtId="0" fontId="27" fillId="0" borderId="12" xfId="0" applyFont="1" applyBorder="1" applyAlignment="1">
      <alignment vertical="center"/>
    </xf>
    <xf numFmtId="171" fontId="27" fillId="0" borderId="10" xfId="0" applyNumberFormat="1" applyFont="1" applyBorder="1" applyAlignment="1">
      <alignment horizontal="center" vertical="center"/>
    </xf>
    <xf numFmtId="165" fontId="27" fillId="0" borderId="10" xfId="0" applyNumberFormat="1" applyFont="1" applyBorder="1" applyAlignment="1">
      <alignment vertical="center"/>
    </xf>
    <xf numFmtId="0" fontId="27" fillId="0" borderId="13" xfId="0" applyFont="1" applyBorder="1" applyAlignment="1">
      <alignment vertical="center"/>
    </xf>
    <xf numFmtId="0" fontId="27" fillId="0" borderId="12" xfId="0" applyFont="1" applyBorder="1" applyAlignment="1">
      <alignment vertical="center" wrapText="1"/>
    </xf>
    <xf numFmtId="0" fontId="27" fillId="0" borderId="13" xfId="0" applyFont="1" applyBorder="1" applyAlignment="1">
      <alignment vertical="center" wrapText="1"/>
    </xf>
    <xf numFmtId="0" fontId="27" fillId="0" borderId="0" xfId="0" applyFont="1" applyAlignment="1">
      <alignment vertical="center"/>
    </xf>
    <xf numFmtId="49" fontId="28" fillId="17" borderId="10" xfId="0" applyNumberFormat="1" applyFont="1" applyFill="1" applyBorder="1" applyAlignment="1">
      <alignment horizontal="center" vertical="center"/>
    </xf>
    <xf numFmtId="0" fontId="26" fillId="17" borderId="10" xfId="0" applyFont="1" applyFill="1" applyBorder="1" applyAlignment="1">
      <alignment horizontal="center" vertical="center"/>
    </xf>
    <xf numFmtId="167" fontId="29" fillId="17" borderId="10" xfId="19" applyFont="1" applyFill="1" applyBorder="1" applyAlignment="1">
      <alignment vertical="center"/>
    </xf>
    <xf numFmtId="49" fontId="30" fillId="0" borderId="10" xfId="0" applyNumberFormat="1" applyFont="1" applyBorder="1" applyAlignment="1">
      <alignment horizontal="center" vertical="center"/>
    </xf>
    <xf numFmtId="0" fontId="27" fillId="0" borderId="14" xfId="0" applyFont="1" applyBorder="1" applyAlignment="1">
      <alignment vertical="center" wrapText="1"/>
    </xf>
    <xf numFmtId="0" fontId="27" fillId="0" borderId="14" xfId="0" applyFont="1" applyBorder="1" applyAlignment="1">
      <alignment vertical="center"/>
    </xf>
    <xf numFmtId="49" fontId="20" fillId="0" borderId="10" xfId="0" applyNumberFormat="1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6" fillId="17" borderId="12" xfId="0" applyFont="1" applyFill="1" applyBorder="1" applyAlignment="1">
      <alignment horizontal="center" vertical="center"/>
    </xf>
    <xf numFmtId="0" fontId="27" fillId="18" borderId="12" xfId="0" applyFont="1" applyFill="1" applyBorder="1" applyAlignment="1">
      <alignment horizontal="center" vertical="center"/>
    </xf>
    <xf numFmtId="167" fontId="27" fillId="0" borderId="25" xfId="19" applyFont="1" applyBorder="1" applyAlignment="1">
      <alignment vertical="center"/>
    </xf>
    <xf numFmtId="167" fontId="27" fillId="0" borderId="18" xfId="19" applyFont="1" applyBorder="1" applyAlignment="1">
      <alignment vertical="center"/>
    </xf>
    <xf numFmtId="167" fontId="26" fillId="17" borderId="18" xfId="19" applyFont="1" applyFill="1" applyBorder="1" applyAlignment="1">
      <alignment vertical="center"/>
    </xf>
    <xf numFmtId="167" fontId="26" fillId="17" borderId="14" xfId="19" applyFont="1" applyFill="1" applyBorder="1" applyAlignment="1">
      <alignment vertical="center"/>
    </xf>
    <xf numFmtId="167" fontId="26" fillId="17" borderId="21" xfId="19" applyFont="1" applyFill="1" applyBorder="1" applyAlignment="1">
      <alignment vertical="center"/>
    </xf>
    <xf numFmtId="49" fontId="21" fillId="12" borderId="10" xfId="0" applyNumberFormat="1" applyFont="1" applyFill="1" applyBorder="1" applyAlignment="1">
      <alignment horizontal="center" vertical="center" wrapText="1"/>
    </xf>
    <xf numFmtId="49" fontId="20" fillId="13" borderId="10" xfId="0" applyNumberFormat="1" applyFont="1" applyFill="1" applyBorder="1" applyAlignment="1">
      <alignment vertical="center"/>
    </xf>
    <xf numFmtId="49" fontId="20" fillId="0" borderId="0" xfId="0" applyNumberFormat="1" applyFont="1" applyAlignment="1">
      <alignment vertical="center"/>
    </xf>
    <xf numFmtId="49" fontId="22" fillId="13" borderId="10" xfId="0" applyNumberFormat="1" applyFont="1" applyFill="1" applyBorder="1" applyAlignment="1">
      <alignment horizontal="center" vertical="center"/>
    </xf>
    <xf numFmtId="49" fontId="22" fillId="4" borderId="10" xfId="0" applyNumberFormat="1" applyFont="1" applyFill="1" applyBorder="1" applyAlignment="1">
      <alignment horizontal="center" vertical="center"/>
    </xf>
    <xf numFmtId="49" fontId="23" fillId="13" borderId="10" xfId="0" applyNumberFormat="1" applyFont="1" applyFill="1" applyBorder="1" applyAlignment="1">
      <alignment horizontal="center" vertical="center"/>
    </xf>
    <xf numFmtId="49" fontId="20" fillId="0" borderId="0" xfId="0" applyNumberFormat="1" applyFont="1" applyAlignment="1">
      <alignment horizontal="center" vertical="center"/>
    </xf>
    <xf numFmtId="49" fontId="20" fillId="13" borderId="10" xfId="0" applyNumberFormat="1" applyFont="1" applyFill="1" applyBorder="1" applyAlignment="1">
      <alignment horizontal="center" vertical="center"/>
    </xf>
    <xf numFmtId="49" fontId="22" fillId="14" borderId="10" xfId="0" applyNumberFormat="1" applyFont="1" applyFill="1" applyBorder="1" applyAlignment="1">
      <alignment horizontal="center" vertical="center"/>
    </xf>
    <xf numFmtId="49" fontId="20" fillId="0" borderId="13" xfId="0" applyNumberFormat="1" applyFont="1" applyBorder="1" applyAlignment="1">
      <alignment horizontal="center" vertical="center"/>
    </xf>
    <xf numFmtId="49" fontId="22" fillId="14" borderId="10" xfId="0" applyNumberFormat="1" applyFont="1" applyFill="1" applyBorder="1" applyAlignment="1">
      <alignment vertical="center"/>
    </xf>
    <xf numFmtId="49" fontId="20" fillId="0" borderId="12" xfId="0" applyNumberFormat="1" applyFont="1" applyBorder="1" applyAlignment="1">
      <alignment horizontal="center" vertical="center"/>
    </xf>
    <xf numFmtId="0" fontId="27" fillId="18" borderId="24" xfId="0" applyFont="1" applyFill="1" applyBorder="1" applyAlignment="1">
      <alignment horizontal="center" vertical="center"/>
    </xf>
    <xf numFmtId="49" fontId="22" fillId="17" borderId="10" xfId="0" applyNumberFormat="1" applyFont="1" applyFill="1" applyBorder="1" applyAlignment="1">
      <alignment horizontal="center" vertical="center"/>
    </xf>
    <xf numFmtId="0" fontId="22" fillId="17" borderId="10" xfId="0" applyFont="1" applyFill="1" applyBorder="1" applyAlignment="1">
      <alignment horizontal="left" vertical="center"/>
    </xf>
    <xf numFmtId="0" fontId="20" fillId="17" borderId="10" xfId="0" applyFont="1" applyFill="1" applyBorder="1" applyAlignment="1">
      <alignment horizontal="center" vertical="center"/>
    </xf>
    <xf numFmtId="0" fontId="20" fillId="17" borderId="10" xfId="0" applyFont="1" applyFill="1" applyBorder="1" applyAlignment="1">
      <alignment vertical="center"/>
    </xf>
    <xf numFmtId="165" fontId="20" fillId="17" borderId="10" xfId="0" applyNumberFormat="1" applyFont="1" applyFill="1" applyBorder="1" applyAlignment="1">
      <alignment vertical="center"/>
    </xf>
    <xf numFmtId="49" fontId="18" fillId="15" borderId="21" xfId="0" applyNumberFormat="1" applyFont="1" applyFill="1" applyBorder="1" applyAlignment="1">
      <alignment horizontal="left"/>
    </xf>
    <xf numFmtId="0" fontId="26" fillId="16" borderId="22" xfId="0" applyFont="1" applyFill="1" applyBorder="1" applyAlignment="1">
      <alignment horizontal="right" vertical="center"/>
    </xf>
    <xf numFmtId="0" fontId="26" fillId="16" borderId="23" xfId="0" applyFont="1" applyFill="1" applyBorder="1" applyAlignment="1">
      <alignment horizontal="right" vertical="center"/>
    </xf>
    <xf numFmtId="0" fontId="19" fillId="0" borderId="12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49" fontId="27" fillId="0" borderId="10" xfId="0" applyNumberFormat="1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left" vertical="center"/>
    </xf>
    <xf numFmtId="0" fontId="20" fillId="0" borderId="14" xfId="0" applyFont="1" applyFill="1" applyBorder="1" applyAlignment="1">
      <alignment horizontal="center"/>
    </xf>
    <xf numFmtId="0" fontId="27" fillId="0" borderId="12" xfId="0" applyFont="1" applyFill="1" applyBorder="1" applyAlignment="1">
      <alignment horizontal="center" vertical="center"/>
    </xf>
    <xf numFmtId="167" fontId="27" fillId="0" borderId="18" xfId="19" applyFont="1" applyFill="1" applyBorder="1" applyAlignment="1">
      <alignment vertical="center"/>
    </xf>
    <xf numFmtId="0" fontId="27" fillId="0" borderId="0" xfId="0" applyFont="1" applyFill="1" applyAlignment="1">
      <alignment vertical="center"/>
    </xf>
    <xf numFmtId="0" fontId="20" fillId="0" borderId="10" xfId="0" applyFont="1" applyFill="1" applyBorder="1" applyAlignment="1">
      <alignment horizontal="center"/>
    </xf>
    <xf numFmtId="0" fontId="20" fillId="0" borderId="0" xfId="0" applyFont="1" applyFill="1"/>
    <xf numFmtId="0" fontId="20" fillId="0" borderId="14" xfId="0" applyFont="1" applyFill="1" applyBorder="1" applyAlignment="1">
      <alignment horizontal="center" vertical="center"/>
    </xf>
    <xf numFmtId="170" fontId="0" fillId="0" borderId="21" xfId="42" applyNumberFormat="1" applyFont="1" applyFill="1" applyBorder="1"/>
    <xf numFmtId="0" fontId="0" fillId="0" borderId="0" xfId="0" applyFill="1"/>
    <xf numFmtId="0" fontId="20" fillId="0" borderId="13" xfId="0" applyFont="1" applyFill="1" applyBorder="1" applyAlignment="1">
      <alignment vertical="center" wrapText="1"/>
    </xf>
    <xf numFmtId="0" fontId="31" fillId="0" borderId="13" xfId="0" applyFont="1" applyFill="1" applyBorder="1" applyAlignment="1">
      <alignment vertical="center" wrapText="1"/>
    </xf>
    <xf numFmtId="0" fontId="31" fillId="0" borderId="12" xfId="0" applyFont="1" applyFill="1" applyBorder="1" applyAlignment="1">
      <alignment vertical="center" wrapText="1"/>
    </xf>
    <xf numFmtId="0" fontId="20" fillId="0" borderId="12" xfId="0" applyFont="1" applyFill="1" applyBorder="1" applyAlignment="1">
      <alignment vertical="center" wrapText="1"/>
    </xf>
    <xf numFmtId="0" fontId="27" fillId="0" borderId="10" xfId="0" applyFont="1" applyFill="1" applyBorder="1" applyAlignment="1">
      <alignment vertical="center"/>
    </xf>
    <xf numFmtId="165" fontId="20" fillId="0" borderId="10" xfId="0" applyNumberFormat="1" applyFont="1" applyFill="1" applyBorder="1" applyAlignment="1">
      <alignment vertical="center"/>
    </xf>
    <xf numFmtId="1" fontId="20" fillId="0" borderId="10" xfId="19" applyNumberFormat="1" applyFont="1" applyFill="1" applyBorder="1" applyAlignment="1">
      <alignment horizontal="center"/>
    </xf>
    <xf numFmtId="0" fontId="20" fillId="0" borderId="10" xfId="0" applyFont="1" applyFill="1" applyBorder="1" applyAlignment="1">
      <alignment vertical="center"/>
    </xf>
    <xf numFmtId="49" fontId="20" fillId="0" borderId="10" xfId="0" applyNumberFormat="1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44" fontId="20" fillId="0" borderId="10" xfId="42" applyFont="1" applyFill="1" applyBorder="1" applyAlignment="1">
      <alignment vertical="center"/>
    </xf>
    <xf numFmtId="0" fontId="0" fillId="0" borderId="0" xfId="0"/>
    <xf numFmtId="0" fontId="20" fillId="13" borderId="10" xfId="0" applyFont="1" applyFill="1" applyBorder="1" applyAlignment="1">
      <alignment horizontal="center" vertical="center"/>
    </xf>
    <xf numFmtId="0" fontId="20" fillId="13" borderId="10" xfId="0" applyFont="1" applyFill="1" applyBorder="1" applyAlignment="1">
      <alignment vertical="center"/>
    </xf>
    <xf numFmtId="164" fontId="20" fillId="13" borderId="10" xfId="0" applyNumberFormat="1" applyFont="1" applyFill="1" applyBorder="1" applyAlignment="1">
      <alignment vertical="center"/>
    </xf>
    <xf numFmtId="0" fontId="20" fillId="0" borderId="10" xfId="0" applyFont="1" applyBorder="1" applyAlignment="1">
      <alignment horizontal="left" vertical="center"/>
    </xf>
    <xf numFmtId="165" fontId="20" fillId="0" borderId="10" xfId="0" applyNumberFormat="1" applyFont="1" applyBorder="1" applyAlignment="1">
      <alignment vertical="center"/>
    </xf>
    <xf numFmtId="0" fontId="22" fillId="4" borderId="10" xfId="0" applyFont="1" applyFill="1" applyBorder="1" applyAlignment="1">
      <alignment horizontal="center" vertical="center"/>
    </xf>
    <xf numFmtId="165" fontId="22" fillId="13" borderId="10" xfId="0" applyNumberFormat="1" applyFont="1" applyFill="1" applyBorder="1" applyAlignment="1">
      <alignment vertical="center"/>
    </xf>
    <xf numFmtId="0" fontId="20" fillId="0" borderId="14" xfId="0" applyFont="1" applyBorder="1" applyAlignment="1">
      <alignment horizontal="center"/>
    </xf>
    <xf numFmtId="0" fontId="23" fillId="13" borderId="10" xfId="0" applyFont="1" applyFill="1" applyBorder="1" applyAlignment="1">
      <alignment horizontal="center" vertical="center"/>
    </xf>
    <xf numFmtId="0" fontId="23" fillId="13" borderId="10" xfId="0" applyFont="1" applyFill="1" applyBorder="1" applyAlignment="1">
      <alignment vertical="center"/>
    </xf>
    <xf numFmtId="165" fontId="23" fillId="13" borderId="10" xfId="0" applyNumberFormat="1" applyFont="1" applyFill="1" applyBorder="1" applyAlignment="1">
      <alignment vertical="center"/>
    </xf>
    <xf numFmtId="0" fontId="22" fillId="14" borderId="10" xfId="0" applyFont="1" applyFill="1" applyBorder="1" applyAlignment="1">
      <alignment horizontal="center" vertical="center"/>
    </xf>
    <xf numFmtId="0" fontId="22" fillId="14" borderId="10" xfId="0" applyFont="1" applyFill="1" applyBorder="1" applyAlignment="1">
      <alignment vertical="center"/>
    </xf>
    <xf numFmtId="165" fontId="22" fillId="14" borderId="10" xfId="0" applyNumberFormat="1" applyFont="1" applyFill="1" applyBorder="1" applyAlignment="1">
      <alignment vertical="center"/>
    </xf>
    <xf numFmtId="0" fontId="22" fillId="13" borderId="20" xfId="0" applyFont="1" applyFill="1" applyBorder="1" applyAlignment="1">
      <alignment horizontal="left" vertical="center"/>
    </xf>
    <xf numFmtId="165" fontId="27" fillId="0" borderId="10" xfId="0" applyNumberFormat="1" applyFont="1" applyBorder="1" applyAlignment="1">
      <alignment vertical="center"/>
    </xf>
    <xf numFmtId="0" fontId="26" fillId="17" borderId="10" xfId="0" applyFont="1" applyFill="1" applyBorder="1" applyAlignment="1">
      <alignment horizontal="center" vertical="center"/>
    </xf>
    <xf numFmtId="49" fontId="23" fillId="13" borderId="10" xfId="0" applyNumberFormat="1" applyFont="1" applyFill="1" applyBorder="1" applyAlignment="1">
      <alignment horizontal="center" vertical="center"/>
    </xf>
    <xf numFmtId="49" fontId="20" fillId="13" borderId="10" xfId="0" applyNumberFormat="1" applyFont="1" applyFill="1" applyBorder="1" applyAlignment="1">
      <alignment horizontal="center" vertical="center"/>
    </xf>
    <xf numFmtId="49" fontId="22" fillId="14" borderId="10" xfId="0" applyNumberFormat="1" applyFont="1" applyFill="1" applyBorder="1" applyAlignment="1">
      <alignment horizontal="center" vertical="center"/>
    </xf>
  </cellXfs>
  <cellStyles count="44">
    <cellStyle name="Accent" xfId="2" xr:uid="{916FC0C8-A90B-4866-833F-7E6C18D0982F}"/>
    <cellStyle name="Accent 1" xfId="3" xr:uid="{E0F75878-4EF3-4775-8302-C954F3AE4AEA}"/>
    <cellStyle name="Accent 2" xfId="4" xr:uid="{3204F683-C4CD-468C-9899-BFF974495F04}"/>
    <cellStyle name="Accent 3" xfId="5" xr:uid="{9502D150-15CB-4275-B6BA-221883C8F002}"/>
    <cellStyle name="Background" xfId="6" xr:uid="{706E12B5-5A79-49B4-85BF-FE955FCE15F5}"/>
    <cellStyle name="Bad" xfId="7" xr:uid="{44599FB3-5243-44C0-9D1F-98CF38DFBC9C}"/>
    <cellStyle name="Card" xfId="8" xr:uid="{B0A27BFF-D3B3-4B02-AC77-6CF2EA3700BA}"/>
    <cellStyle name="Card B" xfId="9" xr:uid="{D626B196-A2DC-4D43-BD9D-A45E34B97FFA}"/>
    <cellStyle name="Card BL" xfId="10" xr:uid="{4832A4BD-B859-4956-9291-6AD2B841185F}"/>
    <cellStyle name="Card BR" xfId="11" xr:uid="{BE4BFF62-F084-406D-82BF-0635FA152CBE}"/>
    <cellStyle name="Card L" xfId="12" xr:uid="{22E634BC-7B60-4F86-92ED-0A574F104B90}"/>
    <cellStyle name="Card R" xfId="13" xr:uid="{95132A58-EE6C-49BC-8A5D-E2D544D55DB8}"/>
    <cellStyle name="Card T" xfId="14" xr:uid="{D0CDA548-8D65-432D-812C-99786DC5A2CB}"/>
    <cellStyle name="Card TL" xfId="15" xr:uid="{609A1C45-BF20-4CE3-BEC3-C35C0085C8C7}"/>
    <cellStyle name="Card TR" xfId="16" xr:uid="{6534CBDC-EFF5-4E8D-B1D5-C377309C3486}"/>
    <cellStyle name="Column Header" xfId="17" xr:uid="{FA6155D1-B0BB-4891-9556-FB9973B44F88}"/>
    <cellStyle name="Error" xfId="18" xr:uid="{14E9D565-6E63-493F-A476-4B924C814B7A}"/>
    <cellStyle name="Excel_BuiltIn_Currency" xfId="19" xr:uid="{F2255967-BBC7-4650-A851-515C37EFC573}"/>
    <cellStyle name="Footnote" xfId="20" xr:uid="{DEC2E1AB-1CC8-4F25-8A2A-E8701657ADEF}"/>
    <cellStyle name="Good" xfId="21" xr:uid="{904EA953-2AFA-429F-995A-4862AB89A5FD}"/>
    <cellStyle name="Heading" xfId="22" xr:uid="{FF43CBE1-69F4-4100-AA4D-EDD321E20BDD}"/>
    <cellStyle name="Heading (user)" xfId="23" xr:uid="{77310E0B-4999-406D-B5B6-C75F4677D7BA}"/>
    <cellStyle name="Heading 1" xfId="24" xr:uid="{40C4C2AA-4C9C-4EB1-9C48-DC82CE52DDE8}"/>
    <cellStyle name="Heading 2" xfId="25" xr:uid="{A47AF75C-9FFF-442A-9B8E-8D8B170B236C}"/>
    <cellStyle name="Heading1" xfId="26" xr:uid="{CBB8FE9A-2A76-4EF3-8D68-E7F5B0A54CEE}"/>
    <cellStyle name="Hyperlink" xfId="27" xr:uid="{71C24A9D-90CB-46A8-8ED7-83E38E3681FC}"/>
    <cellStyle name="Input" xfId="28" xr:uid="{5B3123FB-39F3-4C20-8FF1-7FF8FD326471}"/>
    <cellStyle name="Monétaire" xfId="42" builtinId="4"/>
    <cellStyle name="Monétaire 2" xfId="29" xr:uid="{617B1287-EBD2-4A52-9F10-D14FA84D661A}"/>
    <cellStyle name="Monétaire 2 2" xfId="30" xr:uid="{D4E483CF-2C92-4863-A767-B818CEEEA664}"/>
    <cellStyle name="Monétaire 3" xfId="31" xr:uid="{3BAFA4C7-DCBF-4033-9DE5-766B484E4BA8}"/>
    <cellStyle name="Monétaire 3 2" xfId="32" xr:uid="{5FEB149E-4955-404C-AE1A-E217D73D9372}"/>
    <cellStyle name="Monétaire 4" xfId="33" xr:uid="{D129FC60-894C-4F2C-8062-E9C5EE216195}"/>
    <cellStyle name="Monétaire 5" xfId="43" xr:uid="{59FBBAB6-6BB1-4655-B190-38CC0053420E}"/>
    <cellStyle name="Neutral" xfId="34" xr:uid="{40371AFD-F1A2-473D-A37F-FFDBFAC99D76}"/>
    <cellStyle name="Normal" xfId="0" builtinId="0" customBuiltin="1"/>
    <cellStyle name="Normal 2 2" xfId="35" xr:uid="{C29FAAB7-B83E-4808-B52B-C2C47A0E8888}"/>
    <cellStyle name="Normal 7 2" xfId="36" xr:uid="{485E35E5-ED70-4AE0-91A5-FEF3770F4F97}"/>
    <cellStyle name="Note" xfId="1" builtinId="10" customBuiltin="1"/>
    <cellStyle name="Result" xfId="37" xr:uid="{64C6F5FC-A198-49CB-998C-6506D34FBAFB}"/>
    <cellStyle name="Result2" xfId="38" xr:uid="{B474E426-0FC3-4DF4-A985-237266029AD3}"/>
    <cellStyle name="Status" xfId="39" xr:uid="{8CF31F69-3E32-4D62-AA22-8A3DB64DA71C}"/>
    <cellStyle name="Text" xfId="40" xr:uid="{7BB64C58-3E30-4137-B277-C2CB8E7F0FD5}"/>
    <cellStyle name="Warning" xfId="41" xr:uid="{A1D51D41-5D85-4F2F-AA81-166876C4B9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4300485</xdr:colOff>
      <xdr:row>0</xdr:row>
      <xdr:rowOff>82829</xdr:rowOff>
    </xdr:from>
    <xdr:ext cx="1177560" cy="1496520"/>
    <xdr:pic>
      <xdr:nvPicPr>
        <xdr:cNvPr id="2" name="Image 1">
          <a:extLst>
            <a:ext uri="{FF2B5EF4-FFF2-40B4-BE49-F238E27FC236}">
              <a16:creationId xmlns:a16="http://schemas.microsoft.com/office/drawing/2014/main" id="{F0978E99-2287-4F07-8279-258753BBB9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5062485" y="82829"/>
          <a:ext cx="1177560" cy="1496520"/>
        </a:xfrm>
        <a:prstGeom prst="rect">
          <a:avLst/>
        </a:prstGeom>
        <a:noFill/>
        <a:ln cap="flat">
          <a:noFill/>
        </a:ln>
      </xdr:spPr>
    </xdr:pic>
    <xdr:clientData/>
  </xdr:oneCellAnchor>
  <xdr:twoCellAnchor editAs="oneCell">
    <xdr:from>
      <xdr:col>0</xdr:col>
      <xdr:colOff>303119</xdr:colOff>
      <xdr:row>0</xdr:row>
      <xdr:rowOff>285750</xdr:rowOff>
    </xdr:from>
    <xdr:to>
      <xdr:col>1</xdr:col>
      <xdr:colOff>735666</xdr:colOff>
      <xdr:row>0</xdr:row>
      <xdr:rowOff>647700</xdr:rowOff>
    </xdr:to>
    <xdr:pic>
      <xdr:nvPicPr>
        <xdr:cNvPr id="3" name="Image 2" descr="Une image contenant texte, Police, logo, Graphique&#10;&#10;Le contenu généré par l’IA peut être incorrect.">
          <a:extLst>
            <a:ext uri="{FF2B5EF4-FFF2-40B4-BE49-F238E27FC236}">
              <a16:creationId xmlns:a16="http://schemas.microsoft.com/office/drawing/2014/main" id="{56FA9D3C-0D54-480C-BFAA-3E24366E82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3119" y="285750"/>
          <a:ext cx="1194547" cy="361950"/>
        </a:xfrm>
        <a:prstGeom prst="rect">
          <a:avLst/>
        </a:prstGeom>
      </xdr:spPr>
    </xdr:pic>
    <xdr:clientData/>
  </xdr:twoCellAnchor>
  <xdr:twoCellAnchor editAs="oneCell">
    <xdr:from>
      <xdr:col>0</xdr:col>
      <xdr:colOff>327772</xdr:colOff>
      <xdr:row>0</xdr:row>
      <xdr:rowOff>838199</xdr:rowOff>
    </xdr:from>
    <xdr:to>
      <xdr:col>1</xdr:col>
      <xdr:colOff>625064</xdr:colOff>
      <xdr:row>0</xdr:row>
      <xdr:rowOff>1259802</xdr:rowOff>
    </xdr:to>
    <xdr:pic>
      <xdr:nvPicPr>
        <xdr:cNvPr id="4" name="Image 3" descr="Une image contenant texte, Police, Graphique, logo&#10;&#10;Le contenu généré par l’IA peut être incorrect.">
          <a:extLst>
            <a:ext uri="{FF2B5EF4-FFF2-40B4-BE49-F238E27FC236}">
              <a16:creationId xmlns:a16="http://schemas.microsoft.com/office/drawing/2014/main" id="{58372147-50B2-440C-84BB-6DA1B038211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557"/>
        <a:stretch/>
      </xdr:blipFill>
      <xdr:spPr bwMode="auto">
        <a:xfrm>
          <a:off x="327772" y="838199"/>
          <a:ext cx="1059292" cy="42160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23760</xdr:colOff>
      <xdr:row>0</xdr:row>
      <xdr:rowOff>101879</xdr:rowOff>
    </xdr:from>
    <xdr:ext cx="1177560" cy="1496520"/>
    <xdr:pic>
      <xdr:nvPicPr>
        <xdr:cNvPr id="6" name="Image 5">
          <a:extLst>
            <a:ext uri="{FF2B5EF4-FFF2-40B4-BE49-F238E27FC236}">
              <a16:creationId xmlns:a16="http://schemas.microsoft.com/office/drawing/2014/main" id="{0E6755FD-D9FC-4FE8-8A3E-FC24904811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11552185" y="105054"/>
          <a:ext cx="1177560" cy="1496520"/>
        </a:xfrm>
        <a:prstGeom prst="rect">
          <a:avLst/>
        </a:prstGeom>
        <a:noFill/>
        <a:ln cap="flat">
          <a:noFill/>
        </a:ln>
      </xdr:spPr>
    </xdr:pic>
    <xdr:clientData/>
  </xdr:oneCellAnchor>
  <xdr:twoCellAnchor editAs="oneCell">
    <xdr:from>
      <xdr:col>0</xdr:col>
      <xdr:colOff>369794</xdr:colOff>
      <xdr:row>0</xdr:row>
      <xdr:rowOff>235324</xdr:rowOff>
    </xdr:from>
    <xdr:to>
      <xdr:col>1</xdr:col>
      <xdr:colOff>707091</xdr:colOff>
      <xdr:row>0</xdr:row>
      <xdr:rowOff>574414</xdr:rowOff>
    </xdr:to>
    <xdr:pic>
      <xdr:nvPicPr>
        <xdr:cNvPr id="2" name="Image 1" descr="Une image contenant texte, Police, logo, Graphique&#10;&#10;Le contenu généré par l’IA peut être incorrect.">
          <a:extLst>
            <a:ext uri="{FF2B5EF4-FFF2-40B4-BE49-F238E27FC236}">
              <a16:creationId xmlns:a16="http://schemas.microsoft.com/office/drawing/2014/main" id="{8ABDD495-7175-8D5C-788A-F63BD43EE2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9794" y="235324"/>
          <a:ext cx="1200150" cy="339090"/>
        </a:xfrm>
        <a:prstGeom prst="rect">
          <a:avLst/>
        </a:prstGeom>
      </xdr:spPr>
    </xdr:pic>
    <xdr:clientData/>
  </xdr:twoCellAnchor>
  <xdr:twoCellAnchor editAs="oneCell">
    <xdr:from>
      <xdr:col>0</xdr:col>
      <xdr:colOff>470647</xdr:colOff>
      <xdr:row>0</xdr:row>
      <xdr:rowOff>795618</xdr:rowOff>
    </xdr:from>
    <xdr:to>
      <xdr:col>1</xdr:col>
      <xdr:colOff>675864</xdr:colOff>
      <xdr:row>0</xdr:row>
      <xdr:rowOff>1113753</xdr:rowOff>
    </xdr:to>
    <xdr:pic>
      <xdr:nvPicPr>
        <xdr:cNvPr id="3" name="Image 2" descr="Une image contenant texte, Police, Graphique, logo&#10;&#10;Le contenu généré par l’IA peut être incorrect.">
          <a:extLst>
            <a:ext uri="{FF2B5EF4-FFF2-40B4-BE49-F238E27FC236}">
              <a16:creationId xmlns:a16="http://schemas.microsoft.com/office/drawing/2014/main" id="{9D0A6D68-E769-7802-F98B-586D1D67DF7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557"/>
        <a:stretch/>
      </xdr:blipFill>
      <xdr:spPr bwMode="auto">
        <a:xfrm>
          <a:off x="470647" y="795618"/>
          <a:ext cx="1064895" cy="32131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3B198-6BB5-4C99-89B3-9049E6D242BB}">
  <dimension ref="A1:C21"/>
  <sheetViews>
    <sheetView workbookViewId="0">
      <selection activeCell="C19" sqref="C19"/>
    </sheetView>
  </sheetViews>
  <sheetFormatPr baseColWidth="10" defaultColWidth="11.42578125" defaultRowHeight="15"/>
  <cols>
    <col min="2" max="2" width="66.28515625" bestFit="1" customWidth="1"/>
    <col min="3" max="3" width="17.28515625" customWidth="1"/>
    <col min="4" max="4" width="14.28515625" bestFit="1" customWidth="1"/>
  </cols>
  <sheetData>
    <row r="1" spans="1:3" ht="133.5" customHeight="1">
      <c r="A1" s="124" t="s">
        <v>0</v>
      </c>
      <c r="B1" s="125"/>
      <c r="C1" s="126"/>
    </row>
    <row r="4" spans="1:3">
      <c r="C4" s="67" t="s">
        <v>1</v>
      </c>
    </row>
    <row r="5" spans="1:3" ht="30">
      <c r="C5" s="68" t="s">
        <v>2</v>
      </c>
    </row>
    <row r="6" spans="1:3">
      <c r="A6" s="121" t="s">
        <v>3</v>
      </c>
      <c r="B6" s="121"/>
      <c r="C6" s="68"/>
    </row>
    <row r="7" spans="1:3">
      <c r="A7" s="69" t="s">
        <v>4</v>
      </c>
      <c r="B7" s="69" t="s">
        <v>5</v>
      </c>
      <c r="C7" s="70">
        <f>DE!F28</f>
        <v>0</v>
      </c>
    </row>
    <row r="8" spans="1:3">
      <c r="A8" s="69" t="s">
        <v>6</v>
      </c>
      <c r="B8" s="69" t="s">
        <v>7</v>
      </c>
      <c r="C8" s="70">
        <f>DE!F86</f>
        <v>0</v>
      </c>
    </row>
    <row r="9" spans="1:3">
      <c r="A9" s="69" t="s">
        <v>8</v>
      </c>
      <c r="B9" s="69" t="s">
        <v>9</v>
      </c>
      <c r="C9" s="70">
        <f>DE!F105</f>
        <v>0</v>
      </c>
    </row>
    <row r="10" spans="1:3">
      <c r="A10" s="69" t="s">
        <v>10</v>
      </c>
      <c r="B10" s="69" t="s">
        <v>11</v>
      </c>
      <c r="C10" s="70">
        <f>DE!F120</f>
        <v>0</v>
      </c>
    </row>
    <row r="11" spans="1:3">
      <c r="A11" s="69" t="s">
        <v>12</v>
      </c>
      <c r="B11" s="69" t="s">
        <v>13</v>
      </c>
      <c r="C11" s="70">
        <f>DE!F157</f>
        <v>0</v>
      </c>
    </row>
    <row r="12" spans="1:3">
      <c r="A12" s="69" t="s">
        <v>14</v>
      </c>
      <c r="B12" s="69" t="s">
        <v>15</v>
      </c>
      <c r="C12" s="70">
        <f>DE!F211</f>
        <v>0</v>
      </c>
    </row>
    <row r="13" spans="1:3">
      <c r="A13" s="69" t="s">
        <v>16</v>
      </c>
      <c r="B13" s="69" t="s">
        <v>17</v>
      </c>
      <c r="C13" s="70">
        <f>DE!F226</f>
        <v>0</v>
      </c>
    </row>
    <row r="14" spans="1:3">
      <c r="A14" s="69" t="s">
        <v>18</v>
      </c>
      <c r="B14" s="69" t="s">
        <v>19</v>
      </c>
      <c r="C14" s="70">
        <f>DE!F310</f>
        <v>0</v>
      </c>
    </row>
    <row r="15" spans="1:3">
      <c r="A15" s="69" t="s">
        <v>20</v>
      </c>
      <c r="B15" s="69" t="s">
        <v>21</v>
      </c>
      <c r="C15" s="70">
        <f>DE!F337</f>
        <v>0</v>
      </c>
    </row>
    <row r="16" spans="1:3">
      <c r="A16" s="69" t="s">
        <v>22</v>
      </c>
      <c r="B16" s="69" t="s">
        <v>23</v>
      </c>
      <c r="C16" s="70">
        <f>DE!F460</f>
        <v>0</v>
      </c>
    </row>
    <row r="17" spans="1:3">
      <c r="A17" s="69" t="s">
        <v>24</v>
      </c>
      <c r="B17" s="69" t="s">
        <v>25</v>
      </c>
      <c r="C17" s="137">
        <f>DE!F481</f>
        <v>0</v>
      </c>
    </row>
    <row r="19" spans="1:3">
      <c r="A19" s="122" t="s">
        <v>26</v>
      </c>
      <c r="B19" s="123"/>
      <c r="C19" s="70">
        <f>SUM(C7:C17)</f>
        <v>0</v>
      </c>
    </row>
    <row r="20" spans="1:3">
      <c r="A20" s="122" t="s">
        <v>27</v>
      </c>
      <c r="B20" s="123"/>
      <c r="C20" s="70">
        <f>C19*0.2</f>
        <v>0</v>
      </c>
    </row>
    <row r="21" spans="1:3">
      <c r="A21" s="122" t="s">
        <v>28</v>
      </c>
      <c r="B21" s="123"/>
      <c r="C21" s="70">
        <f>C19+C20</f>
        <v>0</v>
      </c>
    </row>
  </sheetData>
  <mergeCells count="5">
    <mergeCell ref="A6:B6"/>
    <mergeCell ref="A19:B19"/>
    <mergeCell ref="A20:B20"/>
    <mergeCell ref="A21:B21"/>
    <mergeCell ref="A1:C1"/>
  </mergeCells>
  <phoneticPr fontId="25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4AB5B-90EF-4B4E-9C26-49CC66960507}">
  <sheetPr>
    <pageSetUpPr fitToPage="1"/>
  </sheetPr>
  <dimension ref="A1:AF485"/>
  <sheetViews>
    <sheetView tabSelected="1" zoomScale="85" zoomScaleNormal="85" zoomScalePageLayoutView="70" workbookViewId="0">
      <selection activeCell="K118" sqref="K118"/>
    </sheetView>
  </sheetViews>
  <sheetFormatPr baseColWidth="10" defaultColWidth="11.42578125" defaultRowHeight="15"/>
  <cols>
    <col min="1" max="1" width="12.85546875" style="109" customWidth="1"/>
    <col min="2" max="2" width="115.140625" style="1" customWidth="1"/>
    <col min="3" max="3" width="12.140625" style="21" customWidth="1"/>
    <col min="4" max="4" width="13" style="1" customWidth="1"/>
    <col min="5" max="5" width="16.85546875" style="55" customWidth="1"/>
    <col min="6" max="6" width="21.42578125" style="55" customWidth="1"/>
  </cols>
  <sheetData>
    <row r="1" spans="1:6" ht="133.5" customHeight="1">
      <c r="A1" s="124" t="s">
        <v>29</v>
      </c>
      <c r="B1" s="124"/>
      <c r="C1" s="124"/>
      <c r="D1" s="124"/>
      <c r="E1" s="124"/>
      <c r="F1" s="124"/>
    </row>
    <row r="2" spans="1:6" ht="26.25">
      <c r="A2" s="127" t="s">
        <v>30</v>
      </c>
      <c r="B2" s="127"/>
      <c r="C2" s="127"/>
      <c r="D2" s="127"/>
      <c r="E2" s="127"/>
      <c r="F2" s="127"/>
    </row>
    <row r="3" spans="1:6" ht="31.5">
      <c r="A3" s="103" t="s">
        <v>31</v>
      </c>
      <c r="B3" s="2" t="s">
        <v>32</v>
      </c>
      <c r="C3" s="2" t="s">
        <v>33</v>
      </c>
      <c r="D3" s="2" t="s">
        <v>34</v>
      </c>
      <c r="E3" s="3" t="s">
        <v>35</v>
      </c>
      <c r="F3" s="4" t="s">
        <v>36</v>
      </c>
    </row>
    <row r="4" spans="1:6" ht="18">
      <c r="A4" s="168">
        <v>100</v>
      </c>
      <c r="B4" s="7" t="s">
        <v>5</v>
      </c>
      <c r="C4" s="8"/>
      <c r="D4" s="9"/>
      <c r="E4" s="10"/>
      <c r="F4" s="10"/>
    </row>
    <row r="5" spans="1:6">
      <c r="A5" s="71" t="s">
        <v>37</v>
      </c>
      <c r="B5" s="72" t="s">
        <v>38</v>
      </c>
      <c r="C5" s="73"/>
      <c r="D5" s="74"/>
      <c r="E5" s="75"/>
      <c r="F5" s="75"/>
    </row>
    <row r="6" spans="1:6">
      <c r="A6" s="76" t="s">
        <v>39</v>
      </c>
      <c r="B6" s="77" t="s">
        <v>40</v>
      </c>
      <c r="C6" s="78" t="s">
        <v>41</v>
      </c>
      <c r="D6" s="78">
        <v>1</v>
      </c>
      <c r="E6" s="79"/>
      <c r="F6" s="166">
        <f t="shared" ref="F6:F8" si="0">D6*E6</f>
        <v>0</v>
      </c>
    </row>
    <row r="7" spans="1:6">
      <c r="A7" s="76" t="s">
        <v>42</v>
      </c>
      <c r="B7" s="77" t="s">
        <v>43</v>
      </c>
      <c r="C7" s="78" t="s">
        <v>41</v>
      </c>
      <c r="D7" s="78">
        <v>1</v>
      </c>
      <c r="E7" s="79"/>
      <c r="F7" s="166">
        <f t="shared" si="0"/>
        <v>0</v>
      </c>
    </row>
    <row r="8" spans="1:6">
      <c r="A8" s="76" t="s">
        <v>44</v>
      </c>
      <c r="B8" s="77" t="s">
        <v>45</v>
      </c>
      <c r="C8" s="78" t="s">
        <v>46</v>
      </c>
      <c r="D8" s="78">
        <v>4</v>
      </c>
      <c r="E8" s="79"/>
      <c r="F8" s="166">
        <f t="shared" si="0"/>
        <v>0</v>
      </c>
    </row>
    <row r="9" spans="1:6">
      <c r="A9" s="71" t="s">
        <v>47</v>
      </c>
      <c r="B9" s="72" t="s">
        <v>48</v>
      </c>
      <c r="C9" s="73"/>
      <c r="D9" s="75"/>
      <c r="E9" s="75"/>
      <c r="F9" s="75"/>
    </row>
    <row r="10" spans="1:6">
      <c r="A10" s="76" t="s">
        <v>49</v>
      </c>
      <c r="B10" s="80" t="s">
        <v>50</v>
      </c>
      <c r="C10" s="78" t="s">
        <v>41</v>
      </c>
      <c r="D10" s="81">
        <v>1</v>
      </c>
      <c r="E10" s="79"/>
      <c r="F10" s="82">
        <f>E10*D10</f>
        <v>0</v>
      </c>
    </row>
    <row r="11" spans="1:6">
      <c r="A11" s="76" t="s">
        <v>51</v>
      </c>
      <c r="B11" s="83" t="s">
        <v>52</v>
      </c>
      <c r="C11" s="78" t="s">
        <v>41</v>
      </c>
      <c r="D11" s="81">
        <v>1</v>
      </c>
      <c r="E11" s="79"/>
      <c r="F11" s="82">
        <f>E11*D11</f>
        <v>0</v>
      </c>
    </row>
    <row r="12" spans="1:6">
      <c r="A12" s="76" t="s">
        <v>53</v>
      </c>
      <c r="B12" s="83" t="s">
        <v>54</v>
      </c>
      <c r="C12" s="78" t="s">
        <v>41</v>
      </c>
      <c r="D12" s="81">
        <v>1</v>
      </c>
      <c r="E12" s="79"/>
      <c r="F12" s="82">
        <f>E12*D12</f>
        <v>0</v>
      </c>
    </row>
    <row r="13" spans="1:6">
      <c r="A13" s="76" t="s">
        <v>55</v>
      </c>
      <c r="B13" s="83" t="s">
        <v>56</v>
      </c>
      <c r="C13" s="78" t="s">
        <v>41</v>
      </c>
      <c r="D13" s="81">
        <v>1</v>
      </c>
      <c r="E13" s="79"/>
      <c r="F13" s="82">
        <f>E13*D13</f>
        <v>0</v>
      </c>
    </row>
    <row r="14" spans="1:6">
      <c r="A14" s="71" t="s">
        <v>57</v>
      </c>
      <c r="B14" s="72" t="s">
        <v>58</v>
      </c>
      <c r="C14" s="73"/>
      <c r="D14" s="75"/>
      <c r="E14" s="75"/>
      <c r="F14" s="75"/>
    </row>
    <row r="15" spans="1:6">
      <c r="A15" s="76" t="s">
        <v>59</v>
      </c>
      <c r="B15" s="80" t="s">
        <v>60</v>
      </c>
      <c r="C15" s="78" t="s">
        <v>41</v>
      </c>
      <c r="D15" s="81">
        <v>1</v>
      </c>
      <c r="E15" s="79"/>
      <c r="F15" s="82">
        <f>E15*D15</f>
        <v>0</v>
      </c>
    </row>
    <row r="16" spans="1:6">
      <c r="A16" s="76" t="s">
        <v>61</v>
      </c>
      <c r="B16" s="83" t="s">
        <v>62</v>
      </c>
      <c r="C16" s="78" t="s">
        <v>41</v>
      </c>
      <c r="D16" s="81">
        <v>1</v>
      </c>
      <c r="E16" s="79"/>
      <c r="F16" s="82">
        <f>E16*D16</f>
        <v>0</v>
      </c>
    </row>
    <row r="17" spans="1:6">
      <c r="A17" s="71" t="s">
        <v>63</v>
      </c>
      <c r="B17" s="72" t="s">
        <v>64</v>
      </c>
      <c r="C17" s="73"/>
      <c r="D17" s="75"/>
      <c r="E17" s="75"/>
      <c r="F17" s="75"/>
    </row>
    <row r="18" spans="1:6">
      <c r="A18" s="76" t="s">
        <v>65</v>
      </c>
      <c r="B18" s="80" t="s">
        <v>66</v>
      </c>
      <c r="C18" s="78" t="s">
        <v>41</v>
      </c>
      <c r="D18" s="81">
        <v>1</v>
      </c>
      <c r="E18" s="79"/>
      <c r="F18" s="82">
        <f>E18*D18</f>
        <v>0</v>
      </c>
    </row>
    <row r="19" spans="1:6">
      <c r="A19" s="76" t="s">
        <v>67</v>
      </c>
      <c r="B19" s="83" t="s">
        <v>68</v>
      </c>
      <c r="C19" s="78" t="s">
        <v>41</v>
      </c>
      <c r="D19" s="81">
        <v>1</v>
      </c>
      <c r="E19" s="79"/>
      <c r="F19" s="82">
        <f>E19*D19</f>
        <v>0</v>
      </c>
    </row>
    <row r="20" spans="1:6">
      <c r="A20" s="76" t="s">
        <v>69</v>
      </c>
      <c r="B20" s="83" t="s">
        <v>70</v>
      </c>
      <c r="C20" s="78" t="s">
        <v>41</v>
      </c>
      <c r="D20" s="81">
        <v>1</v>
      </c>
      <c r="E20" s="79"/>
      <c r="F20" s="82">
        <f>E20*D20</f>
        <v>0</v>
      </c>
    </row>
    <row r="21" spans="1:6">
      <c r="A21" s="71" t="s">
        <v>71</v>
      </c>
      <c r="B21" s="72" t="s">
        <v>72</v>
      </c>
      <c r="C21" s="73"/>
      <c r="D21" s="75"/>
      <c r="E21" s="75"/>
      <c r="F21" s="75"/>
    </row>
    <row r="22" spans="1:6">
      <c r="A22" s="76" t="s">
        <v>73</v>
      </c>
      <c r="B22" s="80" t="s">
        <v>74</v>
      </c>
      <c r="C22" s="78" t="s">
        <v>41</v>
      </c>
      <c r="D22" s="81">
        <v>1</v>
      </c>
      <c r="E22" s="79"/>
      <c r="F22" s="82">
        <f>E22*D22</f>
        <v>0</v>
      </c>
    </row>
    <row r="23" spans="1:6">
      <c r="A23" s="76" t="s">
        <v>75</v>
      </c>
      <c r="B23" s="83" t="s">
        <v>76</v>
      </c>
      <c r="C23" s="78" t="s">
        <v>41</v>
      </c>
      <c r="D23" s="81">
        <v>1</v>
      </c>
      <c r="E23" s="79"/>
      <c r="F23" s="82">
        <f>E23*D23</f>
        <v>0</v>
      </c>
    </row>
    <row r="24" spans="1:6">
      <c r="A24" s="71" t="s">
        <v>77</v>
      </c>
      <c r="B24" s="72" t="s">
        <v>78</v>
      </c>
      <c r="C24" s="73"/>
      <c r="D24" s="75"/>
      <c r="E24" s="75"/>
      <c r="F24" s="75"/>
    </row>
    <row r="25" spans="1:6">
      <c r="A25" s="76" t="s">
        <v>79</v>
      </c>
      <c r="B25" s="84" t="s">
        <v>80</v>
      </c>
      <c r="C25" s="78" t="s">
        <v>41</v>
      </c>
      <c r="D25" s="78">
        <v>5</v>
      </c>
      <c r="E25" s="79"/>
      <c r="F25" s="82">
        <f t="shared" ref="F25:F27" si="1">D25*E25</f>
        <v>0</v>
      </c>
    </row>
    <row r="26" spans="1:6">
      <c r="A26" s="76" t="s">
        <v>81</v>
      </c>
      <c r="B26" s="85" t="s">
        <v>82</v>
      </c>
      <c r="C26" s="78" t="s">
        <v>41</v>
      </c>
      <c r="D26" s="78">
        <v>5</v>
      </c>
      <c r="E26" s="79"/>
      <c r="F26" s="82">
        <f t="shared" si="1"/>
        <v>0</v>
      </c>
    </row>
    <row r="27" spans="1:6">
      <c r="A27" s="76" t="s">
        <v>83</v>
      </c>
      <c r="B27" s="85" t="s">
        <v>84</v>
      </c>
      <c r="C27" s="78" t="s">
        <v>41</v>
      </c>
      <c r="D27" s="78">
        <v>5</v>
      </c>
      <c r="E27" s="79"/>
      <c r="F27" s="82">
        <f t="shared" si="1"/>
        <v>0</v>
      </c>
    </row>
    <row r="28" spans="1:6">
      <c r="A28" s="104"/>
      <c r="B28" s="22" t="s">
        <v>85</v>
      </c>
      <c r="C28" s="8"/>
      <c r="D28" s="9"/>
      <c r="E28" s="9"/>
      <c r="F28" s="24">
        <f>SUM(F5:F27)</f>
        <v>0</v>
      </c>
    </row>
    <row r="29" spans="1:6">
      <c r="A29" s="105"/>
      <c r="B29" s="25"/>
      <c r="C29" s="11"/>
      <c r="D29" s="26"/>
      <c r="E29" s="26"/>
      <c r="F29" s="15"/>
    </row>
    <row r="30" spans="1:6" ht="18">
      <c r="A30" s="108">
        <v>200</v>
      </c>
      <c r="B30" s="7" t="s">
        <v>7</v>
      </c>
      <c r="C30" s="8"/>
      <c r="D30" s="9"/>
      <c r="E30" s="9"/>
      <c r="F30" s="23"/>
    </row>
    <row r="31" spans="1:6">
      <c r="A31" s="111" t="s">
        <v>86</v>
      </c>
      <c r="B31" s="39" t="s">
        <v>87</v>
      </c>
      <c r="C31" s="38"/>
      <c r="D31" s="39"/>
      <c r="E31" s="40"/>
      <c r="F31" s="40"/>
    </row>
    <row r="32" spans="1:6">
      <c r="A32" s="93" t="s">
        <v>88</v>
      </c>
      <c r="B32" s="26" t="s">
        <v>89</v>
      </c>
      <c r="C32" s="11" t="s">
        <v>41</v>
      </c>
      <c r="D32" s="44">
        <v>1</v>
      </c>
      <c r="E32" s="15"/>
      <c r="F32" s="15">
        <f t="shared" ref="F32:F33" si="2">D32*E32</f>
        <v>0</v>
      </c>
    </row>
    <row r="33" spans="1:6">
      <c r="A33" s="93" t="s">
        <v>90</v>
      </c>
      <c r="B33" s="26" t="s">
        <v>91</v>
      </c>
      <c r="C33" s="11" t="s">
        <v>41</v>
      </c>
      <c r="D33" s="44">
        <v>1</v>
      </c>
      <c r="E33" s="15"/>
      <c r="F33" s="15">
        <f t="shared" si="2"/>
        <v>0</v>
      </c>
    </row>
    <row r="34" spans="1:6">
      <c r="A34" s="107" t="s">
        <v>92</v>
      </c>
      <c r="B34" s="17" t="s">
        <v>93</v>
      </c>
      <c r="C34" s="18"/>
      <c r="D34" s="19"/>
      <c r="E34" s="20"/>
      <c r="F34" s="20"/>
    </row>
    <row r="35" spans="1:6">
      <c r="A35" s="93" t="s">
        <v>94</v>
      </c>
      <c r="B35" s="27" t="s">
        <v>95</v>
      </c>
      <c r="C35" s="11" t="s">
        <v>96</v>
      </c>
      <c r="D35" s="13">
        <v>1</v>
      </c>
      <c r="E35" s="14"/>
      <c r="F35" s="15">
        <f t="shared" ref="F35:F55" si="3">E35*D35</f>
        <v>0</v>
      </c>
    </row>
    <row r="36" spans="1:6">
      <c r="A36" s="93" t="s">
        <v>97</v>
      </c>
      <c r="B36" s="12" t="s">
        <v>98</v>
      </c>
      <c r="C36" s="11" t="s">
        <v>96</v>
      </c>
      <c r="D36" s="28">
        <v>1</v>
      </c>
      <c r="E36" s="29"/>
      <c r="F36" s="15">
        <f t="shared" si="3"/>
        <v>0</v>
      </c>
    </row>
    <row r="37" spans="1:6">
      <c r="A37" s="93" t="s">
        <v>99</v>
      </c>
      <c r="B37" s="12" t="s">
        <v>100</v>
      </c>
      <c r="C37" s="11" t="s">
        <v>46</v>
      </c>
      <c r="D37" s="28">
        <v>2</v>
      </c>
      <c r="E37" s="29"/>
      <c r="F37" s="15">
        <f t="shared" si="3"/>
        <v>0</v>
      </c>
    </row>
    <row r="38" spans="1:6">
      <c r="A38" s="93" t="s">
        <v>101</v>
      </c>
      <c r="B38" s="12" t="s">
        <v>102</v>
      </c>
      <c r="C38" s="11" t="s">
        <v>46</v>
      </c>
      <c r="D38" s="28">
        <v>1</v>
      </c>
      <c r="E38" s="15"/>
      <c r="F38" s="15">
        <f t="shared" si="3"/>
        <v>0</v>
      </c>
    </row>
    <row r="39" spans="1:6">
      <c r="A39" s="93" t="s">
        <v>103</v>
      </c>
      <c r="B39" s="12" t="s">
        <v>104</v>
      </c>
      <c r="C39" s="11" t="s">
        <v>46</v>
      </c>
      <c r="D39" s="28">
        <v>2</v>
      </c>
      <c r="E39" s="29"/>
      <c r="F39" s="15">
        <f t="shared" si="3"/>
        <v>0</v>
      </c>
    </row>
    <row r="40" spans="1:6">
      <c r="A40" s="93" t="s">
        <v>105</v>
      </c>
      <c r="B40" s="12" t="s">
        <v>106</v>
      </c>
      <c r="C40" s="11" t="s">
        <v>46</v>
      </c>
      <c r="D40" s="28">
        <v>2</v>
      </c>
      <c r="E40" s="29"/>
      <c r="F40" s="15">
        <f t="shared" si="3"/>
        <v>0</v>
      </c>
    </row>
    <row r="41" spans="1:6">
      <c r="A41" s="93" t="s">
        <v>107</v>
      </c>
      <c r="B41" s="12" t="s">
        <v>108</v>
      </c>
      <c r="C41" s="11" t="s">
        <v>46</v>
      </c>
      <c r="D41" s="28">
        <v>2</v>
      </c>
      <c r="E41" s="29"/>
      <c r="F41" s="15">
        <f t="shared" si="3"/>
        <v>0</v>
      </c>
    </row>
    <row r="42" spans="1:6">
      <c r="A42" s="93" t="s">
        <v>109</v>
      </c>
      <c r="B42" s="12" t="s">
        <v>110</v>
      </c>
      <c r="C42" s="11" t="s">
        <v>46</v>
      </c>
      <c r="D42" s="28">
        <v>2</v>
      </c>
      <c r="E42" s="29"/>
      <c r="F42" s="15">
        <f t="shared" si="3"/>
        <v>0</v>
      </c>
    </row>
    <row r="43" spans="1:6">
      <c r="A43" s="93" t="s">
        <v>111</v>
      </c>
      <c r="B43" s="12" t="s">
        <v>112</v>
      </c>
      <c r="C43" s="11" t="s">
        <v>46</v>
      </c>
      <c r="D43" s="28">
        <v>2</v>
      </c>
      <c r="E43" s="29"/>
      <c r="F43" s="15">
        <f t="shared" si="3"/>
        <v>0</v>
      </c>
    </row>
    <row r="44" spans="1:6">
      <c r="A44" s="93" t="s">
        <v>113</v>
      </c>
      <c r="B44" s="12" t="s">
        <v>114</v>
      </c>
      <c r="C44" s="11" t="s">
        <v>46</v>
      </c>
      <c r="D44" s="28">
        <v>2</v>
      </c>
      <c r="E44" s="29"/>
      <c r="F44" s="15">
        <f t="shared" si="3"/>
        <v>0</v>
      </c>
    </row>
    <row r="45" spans="1:6">
      <c r="A45" s="93" t="s">
        <v>115</v>
      </c>
      <c r="B45" s="12" t="s">
        <v>116</v>
      </c>
      <c r="C45" s="11" t="s">
        <v>46</v>
      </c>
      <c r="D45" s="28">
        <v>2</v>
      </c>
      <c r="E45" s="29"/>
      <c r="F45" s="15">
        <f t="shared" si="3"/>
        <v>0</v>
      </c>
    </row>
    <row r="46" spans="1:6">
      <c r="A46" s="93" t="s">
        <v>117</v>
      </c>
      <c r="B46" s="12" t="s">
        <v>118</v>
      </c>
      <c r="C46" s="11" t="s">
        <v>46</v>
      </c>
      <c r="D46" s="28">
        <v>1</v>
      </c>
      <c r="E46" s="29"/>
      <c r="F46" s="15">
        <f t="shared" si="3"/>
        <v>0</v>
      </c>
    </row>
    <row r="47" spans="1:6">
      <c r="A47" s="93" t="s">
        <v>119</v>
      </c>
      <c r="B47" s="12" t="s">
        <v>120</v>
      </c>
      <c r="C47" s="11" t="s">
        <v>46</v>
      </c>
      <c r="D47" s="28">
        <v>1</v>
      </c>
      <c r="E47" s="29"/>
      <c r="F47" s="15">
        <f t="shared" si="3"/>
        <v>0</v>
      </c>
    </row>
    <row r="48" spans="1:6">
      <c r="A48" s="93" t="s">
        <v>121</v>
      </c>
      <c r="B48" s="12" t="s">
        <v>122</v>
      </c>
      <c r="C48" s="11" t="s">
        <v>46</v>
      </c>
      <c r="D48" s="28">
        <v>1</v>
      </c>
      <c r="E48" s="29"/>
      <c r="F48" s="15">
        <f t="shared" si="3"/>
        <v>0</v>
      </c>
    </row>
    <row r="49" spans="1:6">
      <c r="A49" s="93" t="s">
        <v>123</v>
      </c>
      <c r="B49" s="12" t="s">
        <v>124</v>
      </c>
      <c r="C49" s="11" t="s">
        <v>46</v>
      </c>
      <c r="D49" s="28">
        <v>2</v>
      </c>
      <c r="E49" s="29"/>
      <c r="F49" s="15">
        <f t="shared" si="3"/>
        <v>0</v>
      </c>
    </row>
    <row r="50" spans="1:6">
      <c r="A50" s="93" t="s">
        <v>125</v>
      </c>
      <c r="B50" s="12" t="s">
        <v>126</v>
      </c>
      <c r="C50" s="11" t="s">
        <v>96</v>
      </c>
      <c r="D50" s="28">
        <v>1</v>
      </c>
      <c r="E50" s="29"/>
      <c r="F50" s="15">
        <f t="shared" si="3"/>
        <v>0</v>
      </c>
    </row>
    <row r="51" spans="1:6">
      <c r="A51" s="93" t="s">
        <v>127</v>
      </c>
      <c r="B51" s="12" t="s">
        <v>128</v>
      </c>
      <c r="C51" s="11" t="s">
        <v>96</v>
      </c>
      <c r="D51" s="28">
        <v>1</v>
      </c>
      <c r="E51" s="29"/>
      <c r="F51" s="15">
        <f t="shared" si="3"/>
        <v>0</v>
      </c>
    </row>
    <row r="52" spans="1:6">
      <c r="A52" s="93" t="s">
        <v>129</v>
      </c>
      <c r="B52" s="12" t="s">
        <v>130</v>
      </c>
      <c r="C52" s="11" t="s">
        <v>96</v>
      </c>
      <c r="D52" s="28">
        <v>1</v>
      </c>
      <c r="E52" s="29"/>
      <c r="F52" s="15">
        <f t="shared" si="3"/>
        <v>0</v>
      </c>
    </row>
    <row r="53" spans="1:6">
      <c r="A53" s="93" t="s">
        <v>131</v>
      </c>
      <c r="B53" s="12" t="s">
        <v>132</v>
      </c>
      <c r="C53" s="11" t="s">
        <v>96</v>
      </c>
      <c r="D53" s="28">
        <v>1</v>
      </c>
      <c r="E53" s="29"/>
      <c r="F53" s="15">
        <f t="shared" si="3"/>
        <v>0</v>
      </c>
    </row>
    <row r="54" spans="1:6">
      <c r="A54" s="93" t="s">
        <v>133</v>
      </c>
      <c r="B54" s="12" t="s">
        <v>134</v>
      </c>
      <c r="C54" s="11" t="s">
        <v>96</v>
      </c>
      <c r="D54" s="28">
        <v>1</v>
      </c>
      <c r="E54" s="29"/>
      <c r="F54" s="15">
        <f t="shared" si="3"/>
        <v>0</v>
      </c>
    </row>
    <row r="55" spans="1:6">
      <c r="A55" s="93" t="s">
        <v>135</v>
      </c>
      <c r="B55" s="154" t="s">
        <v>136</v>
      </c>
      <c r="C55" s="11" t="s">
        <v>41</v>
      </c>
      <c r="D55" s="28">
        <v>1</v>
      </c>
      <c r="E55" s="29"/>
      <c r="F55" s="155">
        <f t="shared" si="3"/>
        <v>0</v>
      </c>
    </row>
    <row r="56" spans="1:6">
      <c r="A56" s="107" t="s">
        <v>137</v>
      </c>
      <c r="B56" s="17" t="s">
        <v>138</v>
      </c>
      <c r="C56" s="18"/>
      <c r="D56" s="19"/>
      <c r="E56" s="20"/>
      <c r="F56" s="20"/>
    </row>
    <row r="57" spans="1:6">
      <c r="A57" s="93" t="s">
        <v>139</v>
      </c>
      <c r="B57" s="12" t="s">
        <v>140</v>
      </c>
      <c r="C57" s="11" t="s">
        <v>141</v>
      </c>
      <c r="D57" s="28">
        <v>2000</v>
      </c>
      <c r="E57" s="15"/>
      <c r="F57" s="15">
        <f t="shared" ref="F57:F77" si="4">E57*D57</f>
        <v>0</v>
      </c>
    </row>
    <row r="58" spans="1:6">
      <c r="A58" s="93" t="s">
        <v>142</v>
      </c>
      <c r="B58" s="12" t="s">
        <v>143</v>
      </c>
      <c r="C58" s="11" t="s">
        <v>141</v>
      </c>
      <c r="D58" s="28">
        <v>100</v>
      </c>
      <c r="E58" s="15"/>
      <c r="F58" s="15">
        <f t="shared" si="4"/>
        <v>0</v>
      </c>
    </row>
    <row r="59" spans="1:6">
      <c r="A59" s="93" t="s">
        <v>144</v>
      </c>
      <c r="B59" s="12" t="s">
        <v>145</v>
      </c>
      <c r="C59" s="11" t="s">
        <v>141</v>
      </c>
      <c r="D59" s="28">
        <v>210</v>
      </c>
      <c r="E59" s="15"/>
      <c r="F59" s="15">
        <f t="shared" si="4"/>
        <v>0</v>
      </c>
    </row>
    <row r="60" spans="1:6">
      <c r="A60" s="93" t="s">
        <v>146</v>
      </c>
      <c r="B60" s="12" t="s">
        <v>147</v>
      </c>
      <c r="C60" s="11" t="s">
        <v>141</v>
      </c>
      <c r="D60" s="28">
        <v>2600</v>
      </c>
      <c r="E60" s="15"/>
      <c r="F60" s="15">
        <f t="shared" si="4"/>
        <v>0</v>
      </c>
    </row>
    <row r="61" spans="1:6">
      <c r="A61" s="93" t="s">
        <v>148</v>
      </c>
      <c r="B61" s="12" t="s">
        <v>149</v>
      </c>
      <c r="C61" s="11" t="s">
        <v>141</v>
      </c>
      <c r="D61" s="28">
        <v>3400</v>
      </c>
      <c r="E61" s="15"/>
      <c r="F61" s="15">
        <f t="shared" si="4"/>
        <v>0</v>
      </c>
    </row>
    <row r="62" spans="1:6">
      <c r="A62" s="93" t="s">
        <v>150</v>
      </c>
      <c r="B62" s="12" t="s">
        <v>151</v>
      </c>
      <c r="C62" s="11" t="s">
        <v>141</v>
      </c>
      <c r="D62" s="28">
        <v>3000</v>
      </c>
      <c r="E62" s="15"/>
      <c r="F62" s="15">
        <f t="shared" si="4"/>
        <v>0</v>
      </c>
    </row>
    <row r="63" spans="1:6">
      <c r="A63" s="93" t="s">
        <v>152</v>
      </c>
      <c r="B63" s="12" t="s">
        <v>153</v>
      </c>
      <c r="C63" s="11" t="s">
        <v>141</v>
      </c>
      <c r="D63" s="28">
        <v>5000</v>
      </c>
      <c r="E63" s="15"/>
      <c r="F63" s="15">
        <f t="shared" si="4"/>
        <v>0</v>
      </c>
    </row>
    <row r="64" spans="1:6">
      <c r="A64" s="93" t="s">
        <v>154</v>
      </c>
      <c r="B64" s="12" t="s">
        <v>155</v>
      </c>
      <c r="C64" s="11" t="s">
        <v>141</v>
      </c>
      <c r="D64" s="28">
        <v>3500</v>
      </c>
      <c r="E64" s="15"/>
      <c r="F64" s="15">
        <f t="shared" si="4"/>
        <v>0</v>
      </c>
    </row>
    <row r="65" spans="1:6">
      <c r="A65" s="93" t="s">
        <v>156</v>
      </c>
      <c r="B65" s="12" t="s">
        <v>157</v>
      </c>
      <c r="C65" s="11" t="s">
        <v>141</v>
      </c>
      <c r="D65" s="28">
        <v>3500</v>
      </c>
      <c r="E65" s="15"/>
      <c r="F65" s="15">
        <f t="shared" si="4"/>
        <v>0</v>
      </c>
    </row>
    <row r="66" spans="1:6">
      <c r="A66" s="93" t="s">
        <v>158</v>
      </c>
      <c r="B66" s="12" t="s">
        <v>159</v>
      </c>
      <c r="C66" s="11" t="s">
        <v>141</v>
      </c>
      <c r="D66" s="28">
        <v>5000</v>
      </c>
      <c r="E66" s="15"/>
      <c r="F66" s="15">
        <f t="shared" si="4"/>
        <v>0</v>
      </c>
    </row>
    <row r="67" spans="1:6">
      <c r="A67" s="93" t="s">
        <v>160</v>
      </c>
      <c r="B67" s="12" t="s">
        <v>161</v>
      </c>
      <c r="C67" s="11" t="s">
        <v>141</v>
      </c>
      <c r="D67" s="28">
        <v>1500</v>
      </c>
      <c r="E67" s="15"/>
      <c r="F67" s="15">
        <f t="shared" si="4"/>
        <v>0</v>
      </c>
    </row>
    <row r="68" spans="1:6">
      <c r="A68" s="93" t="s">
        <v>162</v>
      </c>
      <c r="B68" s="12" t="s">
        <v>163</v>
      </c>
      <c r="C68" s="11" t="s">
        <v>141</v>
      </c>
      <c r="D68" s="28">
        <v>20</v>
      </c>
      <c r="E68" s="15"/>
      <c r="F68" s="15">
        <f t="shared" si="4"/>
        <v>0</v>
      </c>
    </row>
    <row r="69" spans="1:6">
      <c r="A69" s="93" t="s">
        <v>164</v>
      </c>
      <c r="B69" s="12" t="s">
        <v>165</v>
      </c>
      <c r="C69" s="11" t="s">
        <v>141</v>
      </c>
      <c r="D69" s="13">
        <v>1000</v>
      </c>
      <c r="E69" s="15"/>
      <c r="F69" s="15">
        <f t="shared" si="4"/>
        <v>0</v>
      </c>
    </row>
    <row r="70" spans="1:6">
      <c r="A70" s="93" t="s">
        <v>166</v>
      </c>
      <c r="B70" s="12" t="s">
        <v>167</v>
      </c>
      <c r="C70" s="11" t="s">
        <v>141</v>
      </c>
      <c r="D70" s="28">
        <v>4000</v>
      </c>
      <c r="E70" s="15"/>
      <c r="F70" s="15">
        <f t="shared" si="4"/>
        <v>0</v>
      </c>
    </row>
    <row r="71" spans="1:6">
      <c r="A71" s="93" t="s">
        <v>168</v>
      </c>
      <c r="B71" s="12" t="s">
        <v>169</v>
      </c>
      <c r="C71" s="11" t="s">
        <v>46</v>
      </c>
      <c r="D71" s="28">
        <v>20</v>
      </c>
      <c r="E71" s="15"/>
      <c r="F71" s="15">
        <f t="shared" si="4"/>
        <v>0</v>
      </c>
    </row>
    <row r="72" spans="1:6">
      <c r="A72" s="93" t="s">
        <v>170</v>
      </c>
      <c r="B72" s="12" t="s">
        <v>171</v>
      </c>
      <c r="C72" s="11" t="s">
        <v>46</v>
      </c>
      <c r="D72" s="28">
        <v>4</v>
      </c>
      <c r="E72" s="15"/>
      <c r="F72" s="15">
        <f t="shared" si="4"/>
        <v>0</v>
      </c>
    </row>
    <row r="73" spans="1:6">
      <c r="A73" s="93" t="s">
        <v>172</v>
      </c>
      <c r="B73" s="12" t="s">
        <v>173</v>
      </c>
      <c r="C73" s="11" t="s">
        <v>46</v>
      </c>
      <c r="D73" s="28">
        <v>8</v>
      </c>
      <c r="E73" s="15"/>
      <c r="F73" s="15">
        <f t="shared" si="4"/>
        <v>0</v>
      </c>
    </row>
    <row r="74" spans="1:6">
      <c r="A74" s="93" t="s">
        <v>174</v>
      </c>
      <c r="B74" s="12" t="s">
        <v>175</v>
      </c>
      <c r="C74" s="11" t="s">
        <v>141</v>
      </c>
      <c r="D74" s="28">
        <v>450</v>
      </c>
      <c r="E74" s="15"/>
      <c r="F74" s="15">
        <f t="shared" si="4"/>
        <v>0</v>
      </c>
    </row>
    <row r="75" spans="1:6">
      <c r="A75" s="93" t="s">
        <v>176</v>
      </c>
      <c r="B75" s="12" t="s">
        <v>177</v>
      </c>
      <c r="C75" s="11" t="s">
        <v>141</v>
      </c>
      <c r="D75" s="28">
        <v>150</v>
      </c>
      <c r="E75" s="15"/>
      <c r="F75" s="15">
        <f t="shared" si="4"/>
        <v>0</v>
      </c>
    </row>
    <row r="76" spans="1:6">
      <c r="A76" s="93" t="s">
        <v>178</v>
      </c>
      <c r="B76" s="12" t="s">
        <v>179</v>
      </c>
      <c r="C76" s="11" t="s">
        <v>141</v>
      </c>
      <c r="D76" s="28">
        <v>200</v>
      </c>
      <c r="E76" s="15"/>
      <c r="F76" s="15">
        <f t="shared" si="4"/>
        <v>0</v>
      </c>
    </row>
    <row r="77" spans="1:6">
      <c r="A77" s="93" t="s">
        <v>180</v>
      </c>
      <c r="B77" s="12" t="s">
        <v>181</v>
      </c>
      <c r="C77" s="11" t="s">
        <v>141</v>
      </c>
      <c r="D77" s="28">
        <v>12000</v>
      </c>
      <c r="E77" s="15"/>
      <c r="F77" s="15">
        <f t="shared" si="4"/>
        <v>0</v>
      </c>
    </row>
    <row r="78" spans="1:6">
      <c r="A78" s="107" t="s">
        <v>182</v>
      </c>
      <c r="B78" s="17" t="s">
        <v>183</v>
      </c>
      <c r="C78" s="18"/>
      <c r="D78" s="19"/>
      <c r="E78" s="20"/>
      <c r="F78" s="20"/>
    </row>
    <row r="79" spans="1:6">
      <c r="A79" s="93" t="s">
        <v>184</v>
      </c>
      <c r="B79" s="12" t="s">
        <v>185</v>
      </c>
      <c r="C79" s="11" t="s">
        <v>141</v>
      </c>
      <c r="D79" s="28">
        <v>400</v>
      </c>
      <c r="E79" s="15"/>
      <c r="F79" s="15">
        <f t="shared" ref="F79:F85" si="5">E79*D79</f>
        <v>0</v>
      </c>
    </row>
    <row r="80" spans="1:6">
      <c r="A80" s="93" t="s">
        <v>186</v>
      </c>
      <c r="B80" s="12" t="s">
        <v>187</v>
      </c>
      <c r="C80" s="11" t="s">
        <v>141</v>
      </c>
      <c r="D80" s="28">
        <v>1600</v>
      </c>
      <c r="E80" s="15"/>
      <c r="F80" s="15">
        <f t="shared" si="5"/>
        <v>0</v>
      </c>
    </row>
    <row r="81" spans="1:6">
      <c r="A81" s="93" t="s">
        <v>188</v>
      </c>
      <c r="B81" s="12" t="s">
        <v>189</v>
      </c>
      <c r="C81" s="11" t="s">
        <v>141</v>
      </c>
      <c r="D81" s="28">
        <v>50</v>
      </c>
      <c r="E81" s="15"/>
      <c r="F81" s="15">
        <f t="shared" si="5"/>
        <v>0</v>
      </c>
    </row>
    <row r="82" spans="1:6">
      <c r="A82" s="93" t="s">
        <v>190</v>
      </c>
      <c r="B82" s="12" t="s">
        <v>191</v>
      </c>
      <c r="C82" s="11" t="s">
        <v>141</v>
      </c>
      <c r="D82" s="28">
        <v>350</v>
      </c>
      <c r="E82" s="15"/>
      <c r="F82" s="15">
        <f t="shared" si="5"/>
        <v>0</v>
      </c>
    </row>
    <row r="83" spans="1:6">
      <c r="A83" s="93" t="s">
        <v>192</v>
      </c>
      <c r="B83" s="12" t="s">
        <v>193</v>
      </c>
      <c r="C83" s="11" t="s">
        <v>141</v>
      </c>
      <c r="D83" s="28">
        <v>10</v>
      </c>
      <c r="E83" s="15"/>
      <c r="F83" s="15">
        <f t="shared" si="5"/>
        <v>0</v>
      </c>
    </row>
    <row r="84" spans="1:6">
      <c r="A84" s="93" t="s">
        <v>194</v>
      </c>
      <c r="B84" s="12" t="s">
        <v>195</v>
      </c>
      <c r="C84" s="11" t="s">
        <v>41</v>
      </c>
      <c r="D84" s="28">
        <v>1</v>
      </c>
      <c r="E84" s="15"/>
      <c r="F84" s="15">
        <f t="shared" ref="F84" si="6">E84*D84</f>
        <v>0</v>
      </c>
    </row>
    <row r="85" spans="1:6">
      <c r="A85" s="93" t="s">
        <v>196</v>
      </c>
      <c r="B85" s="12" t="s">
        <v>197</v>
      </c>
      <c r="C85" s="11" t="s">
        <v>41</v>
      </c>
      <c r="D85" s="28">
        <v>1</v>
      </c>
      <c r="E85" s="15"/>
      <c r="F85" s="15">
        <f t="shared" si="5"/>
        <v>0</v>
      </c>
    </row>
    <row r="86" spans="1:6">
      <c r="A86" s="104"/>
      <c r="B86" s="22" t="s">
        <v>198</v>
      </c>
      <c r="C86" s="8"/>
      <c r="D86" s="9"/>
      <c r="E86" s="23"/>
      <c r="F86" s="24">
        <f>SUM(F32:F85)</f>
        <v>0</v>
      </c>
    </row>
    <row r="87" spans="1:6">
      <c r="A87" s="105"/>
      <c r="B87" s="25"/>
      <c r="C87" s="11"/>
      <c r="D87" s="26"/>
      <c r="E87" s="15"/>
      <c r="F87" s="15"/>
    </row>
    <row r="88" spans="1:6" ht="18">
      <c r="A88" s="108">
        <v>300</v>
      </c>
      <c r="B88" s="7" t="s">
        <v>9</v>
      </c>
      <c r="C88" s="8"/>
      <c r="D88" s="9"/>
      <c r="E88" s="23"/>
      <c r="F88" s="23"/>
    </row>
    <row r="89" spans="1:6">
      <c r="A89" s="38" t="s">
        <v>199</v>
      </c>
      <c r="B89" s="39" t="s">
        <v>87</v>
      </c>
      <c r="C89" s="38"/>
      <c r="D89" s="39"/>
      <c r="E89" s="40"/>
      <c r="F89" s="40"/>
    </row>
    <row r="90" spans="1:6" s="138" customFormat="1">
      <c r="A90" s="147" t="s">
        <v>200</v>
      </c>
      <c r="B90" s="146" t="s">
        <v>201</v>
      </c>
      <c r="C90" s="148" t="s">
        <v>41</v>
      </c>
      <c r="D90" s="145">
        <v>1</v>
      </c>
      <c r="E90" s="144"/>
      <c r="F90" s="144">
        <f t="shared" ref="F90:F91" si="7">D90*E90</f>
        <v>0</v>
      </c>
    </row>
    <row r="91" spans="1:6" s="138" customFormat="1">
      <c r="A91" s="147" t="s">
        <v>202</v>
      </c>
      <c r="B91" s="146" t="s">
        <v>203</v>
      </c>
      <c r="C91" s="148" t="s">
        <v>41</v>
      </c>
      <c r="D91" s="145">
        <v>1</v>
      </c>
      <c r="E91" s="144"/>
      <c r="F91" s="144">
        <f t="shared" si="7"/>
        <v>0</v>
      </c>
    </row>
    <row r="92" spans="1:6">
      <c r="A92" s="38" t="s">
        <v>204</v>
      </c>
      <c r="B92" s="39" t="s">
        <v>205</v>
      </c>
      <c r="C92" s="38"/>
      <c r="D92" s="39"/>
      <c r="E92" s="40"/>
      <c r="F92" s="40"/>
    </row>
    <row r="93" spans="1:6">
      <c r="A93" s="93" t="s">
        <v>206</v>
      </c>
      <c r="B93" s="12" t="s">
        <v>207</v>
      </c>
      <c r="C93" s="11" t="s">
        <v>41</v>
      </c>
      <c r="D93" s="13">
        <v>1</v>
      </c>
      <c r="E93" s="15"/>
      <c r="F93" s="15">
        <f t="shared" ref="F93:F104" si="8">E93*D93</f>
        <v>0</v>
      </c>
    </row>
    <row r="94" spans="1:6">
      <c r="A94" s="93" t="s">
        <v>208</v>
      </c>
      <c r="B94" s="12" t="s">
        <v>209</v>
      </c>
      <c r="C94" s="11" t="s">
        <v>41</v>
      </c>
      <c r="D94" s="13">
        <v>1</v>
      </c>
      <c r="E94" s="15"/>
      <c r="F94" s="15">
        <f t="shared" si="8"/>
        <v>0</v>
      </c>
    </row>
    <row r="95" spans="1:6">
      <c r="A95" s="93" t="s">
        <v>210</v>
      </c>
      <c r="B95" s="12" t="s">
        <v>211</v>
      </c>
      <c r="C95" s="11" t="s">
        <v>41</v>
      </c>
      <c r="D95" s="28">
        <v>1</v>
      </c>
      <c r="E95" s="15"/>
      <c r="F95" s="15">
        <f t="shared" si="8"/>
        <v>0</v>
      </c>
    </row>
    <row r="96" spans="1:6">
      <c r="A96" s="93" t="s">
        <v>212</v>
      </c>
      <c r="B96" s="12" t="s">
        <v>213</v>
      </c>
      <c r="C96" s="11" t="s">
        <v>41</v>
      </c>
      <c r="D96" s="28">
        <v>1</v>
      </c>
      <c r="E96" s="15"/>
      <c r="F96" s="15">
        <f t="shared" si="8"/>
        <v>0</v>
      </c>
    </row>
    <row r="97" spans="1:32">
      <c r="A97" s="93" t="s">
        <v>214</v>
      </c>
      <c r="B97" s="12" t="s">
        <v>215</v>
      </c>
      <c r="C97" s="11" t="s">
        <v>41</v>
      </c>
      <c r="D97" s="28">
        <v>1</v>
      </c>
      <c r="E97" s="15"/>
      <c r="F97" s="15">
        <f t="shared" si="8"/>
        <v>0</v>
      </c>
    </row>
    <row r="98" spans="1:32">
      <c r="A98" s="93" t="s">
        <v>216</v>
      </c>
      <c r="B98" s="12" t="s">
        <v>217</v>
      </c>
      <c r="C98" s="11" t="s">
        <v>46</v>
      </c>
      <c r="D98" s="28">
        <v>2</v>
      </c>
      <c r="E98" s="15"/>
      <c r="F98" s="15">
        <f t="shared" si="8"/>
        <v>0</v>
      </c>
    </row>
    <row r="99" spans="1:32">
      <c r="A99" s="93" t="s">
        <v>218</v>
      </c>
      <c r="B99" s="12" t="s">
        <v>219</v>
      </c>
      <c r="C99" s="11" t="s">
        <v>46</v>
      </c>
      <c r="D99" s="28">
        <v>1</v>
      </c>
      <c r="E99" s="15"/>
      <c r="F99" s="15">
        <f t="shared" si="8"/>
        <v>0</v>
      </c>
    </row>
    <row r="100" spans="1:32">
      <c r="A100" s="93" t="s">
        <v>220</v>
      </c>
      <c r="B100" s="12" t="s">
        <v>221</v>
      </c>
      <c r="C100" s="11" t="s">
        <v>46</v>
      </c>
      <c r="D100" s="28">
        <v>4</v>
      </c>
      <c r="E100" s="15"/>
      <c r="F100" s="15">
        <f t="shared" si="8"/>
        <v>0</v>
      </c>
    </row>
    <row r="101" spans="1:32">
      <c r="A101" s="93" t="s">
        <v>222</v>
      </c>
      <c r="B101" s="12" t="s">
        <v>223</v>
      </c>
      <c r="C101" s="11" t="s">
        <v>41</v>
      </c>
      <c r="D101" s="28">
        <v>1</v>
      </c>
      <c r="E101" s="15"/>
      <c r="F101" s="15">
        <f t="shared" si="8"/>
        <v>0</v>
      </c>
    </row>
    <row r="102" spans="1:32">
      <c r="A102" s="93" t="s">
        <v>224</v>
      </c>
      <c r="B102" s="12" t="s">
        <v>225</v>
      </c>
      <c r="C102" s="11" t="s">
        <v>41</v>
      </c>
      <c r="D102" s="28">
        <v>1</v>
      </c>
      <c r="E102" s="15"/>
      <c r="F102" s="15">
        <f t="shared" si="8"/>
        <v>0</v>
      </c>
    </row>
    <row r="103" spans="1:32">
      <c r="A103" s="93" t="s">
        <v>226</v>
      </c>
      <c r="B103" s="12" t="s">
        <v>227</v>
      </c>
      <c r="C103" s="11" t="s">
        <v>46</v>
      </c>
      <c r="D103" s="28">
        <v>1</v>
      </c>
      <c r="E103" s="15"/>
      <c r="F103" s="15">
        <f t="shared" si="8"/>
        <v>0</v>
      </c>
    </row>
    <row r="104" spans="1:32" s="138" customFormat="1">
      <c r="A104" s="147" t="s">
        <v>228</v>
      </c>
      <c r="B104" s="129" t="s">
        <v>229</v>
      </c>
      <c r="C104" s="148" t="s">
        <v>41</v>
      </c>
      <c r="D104" s="130">
        <v>1</v>
      </c>
      <c r="E104" s="144"/>
      <c r="F104" s="144">
        <f t="shared" si="8"/>
        <v>0</v>
      </c>
    </row>
    <row r="105" spans="1:32">
      <c r="A105" s="104"/>
      <c r="B105" s="22" t="s">
        <v>230</v>
      </c>
      <c r="C105" s="8"/>
      <c r="D105" s="9"/>
      <c r="E105" s="23"/>
      <c r="F105" s="24">
        <f>SUM(F90:F104)</f>
        <v>0</v>
      </c>
    </row>
    <row r="106" spans="1:32">
      <c r="B106" s="31"/>
      <c r="D106" s="5"/>
      <c r="E106" s="32"/>
      <c r="F106" s="32"/>
    </row>
    <row r="107" spans="1:32" ht="18">
      <c r="A107" s="30">
        <v>400</v>
      </c>
      <c r="B107" s="7" t="s">
        <v>11</v>
      </c>
      <c r="C107" s="30"/>
      <c r="D107" s="33"/>
      <c r="E107" s="34"/>
      <c r="F107" s="34"/>
    </row>
    <row r="108" spans="1:32">
      <c r="A108" s="87" t="s">
        <v>231</v>
      </c>
      <c r="B108" s="72" t="s">
        <v>232</v>
      </c>
      <c r="C108" s="88"/>
      <c r="D108" s="101"/>
      <c r="E108" s="88"/>
      <c r="F108" s="89"/>
      <c r="G108" s="86"/>
      <c r="H108" s="86"/>
      <c r="I108" s="86"/>
      <c r="J108" s="86"/>
      <c r="K108" s="86"/>
      <c r="L108" s="86"/>
      <c r="M108" s="86"/>
      <c r="N108" s="86"/>
      <c r="O108" s="86"/>
      <c r="P108" s="86"/>
      <c r="Q108" s="86"/>
      <c r="R108" s="86"/>
      <c r="S108" s="86"/>
      <c r="T108" s="86"/>
      <c r="U108" s="86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</row>
    <row r="109" spans="1:32">
      <c r="A109" s="90" t="s">
        <v>233</v>
      </c>
      <c r="B109" s="91" t="s">
        <v>234</v>
      </c>
      <c r="C109" s="94" t="s">
        <v>41</v>
      </c>
      <c r="D109" s="158">
        <v>1</v>
      </c>
      <c r="E109" s="98"/>
      <c r="F109" s="15">
        <f t="shared" ref="F109:F119" si="9">E109*D109</f>
        <v>0</v>
      </c>
      <c r="G109" s="86"/>
      <c r="H109" s="86"/>
      <c r="I109" s="86"/>
      <c r="J109" s="86"/>
      <c r="K109" s="86"/>
      <c r="L109" s="86"/>
      <c r="M109" s="86"/>
      <c r="N109" s="86"/>
      <c r="O109" s="86"/>
      <c r="P109" s="86"/>
      <c r="Q109" s="86"/>
      <c r="R109" s="86"/>
      <c r="S109" s="86"/>
      <c r="T109" s="86"/>
      <c r="U109" s="86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</row>
    <row r="110" spans="1:32">
      <c r="A110" s="90" t="s">
        <v>235</v>
      </c>
      <c r="B110" s="92" t="s">
        <v>236</v>
      </c>
      <c r="C110" s="95" t="s">
        <v>41</v>
      </c>
      <c r="D110" s="158">
        <v>1</v>
      </c>
      <c r="E110" s="99"/>
      <c r="F110" s="15">
        <f t="shared" si="9"/>
        <v>0</v>
      </c>
      <c r="G110" s="86"/>
      <c r="H110" s="86"/>
      <c r="I110" s="86"/>
      <c r="J110" s="86"/>
      <c r="K110" s="86"/>
      <c r="L110" s="86"/>
      <c r="M110" s="86"/>
      <c r="N110" s="86"/>
      <c r="O110" s="86"/>
      <c r="P110" s="86"/>
      <c r="Q110" s="86"/>
      <c r="R110" s="86"/>
      <c r="S110" s="86"/>
      <c r="T110" s="86"/>
      <c r="U110" s="86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</row>
    <row r="111" spans="1:32">
      <c r="A111" s="90" t="s">
        <v>237</v>
      </c>
      <c r="B111" s="91" t="s">
        <v>238</v>
      </c>
      <c r="C111" s="94" t="s">
        <v>41</v>
      </c>
      <c r="D111" s="158">
        <v>1</v>
      </c>
      <c r="E111" s="98"/>
      <c r="F111" s="15">
        <f t="shared" si="9"/>
        <v>0</v>
      </c>
      <c r="G111" s="86"/>
      <c r="H111" s="86"/>
      <c r="I111" s="86"/>
      <c r="J111" s="86"/>
      <c r="K111" s="86"/>
      <c r="L111" s="86"/>
      <c r="M111" s="86"/>
      <c r="N111" s="86"/>
      <c r="O111" s="86"/>
      <c r="P111" s="86"/>
      <c r="Q111" s="86"/>
      <c r="R111" s="86"/>
      <c r="S111" s="86"/>
      <c r="T111" s="86"/>
      <c r="U111" s="86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</row>
    <row r="112" spans="1:32">
      <c r="A112" s="87" t="s">
        <v>239</v>
      </c>
      <c r="B112" s="72" t="s">
        <v>205</v>
      </c>
      <c r="C112" s="96"/>
      <c r="D112" s="102"/>
      <c r="E112" s="100"/>
      <c r="F112" s="89"/>
      <c r="G112" s="86"/>
      <c r="H112" s="86"/>
      <c r="I112" s="86"/>
      <c r="J112" s="86"/>
      <c r="K112" s="86"/>
      <c r="L112" s="86"/>
      <c r="M112" s="86"/>
      <c r="N112" s="86"/>
      <c r="O112" s="86"/>
      <c r="P112" s="86"/>
      <c r="Q112" s="86"/>
      <c r="R112" s="86"/>
      <c r="S112" s="86"/>
      <c r="T112" s="86"/>
      <c r="U112" s="86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</row>
    <row r="113" spans="1:32">
      <c r="A113" s="76" t="s">
        <v>240</v>
      </c>
      <c r="B113" s="77" t="s">
        <v>241</v>
      </c>
      <c r="C113" s="95" t="s">
        <v>242</v>
      </c>
      <c r="D113" s="158">
        <v>2</v>
      </c>
      <c r="E113" s="99"/>
      <c r="F113" s="15">
        <f t="shared" si="9"/>
        <v>0</v>
      </c>
      <c r="G113" s="86"/>
      <c r="H113" s="86"/>
      <c r="I113" s="86"/>
      <c r="J113" s="86"/>
      <c r="K113" s="86"/>
      <c r="L113" s="86"/>
      <c r="M113" s="86"/>
      <c r="N113" s="86"/>
      <c r="O113" s="86"/>
      <c r="P113" s="86"/>
      <c r="Q113" s="86"/>
      <c r="R113" s="86"/>
      <c r="S113" s="86"/>
      <c r="T113" s="86"/>
      <c r="U113" s="86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</row>
    <row r="114" spans="1:32">
      <c r="A114" s="76" t="s">
        <v>243</v>
      </c>
      <c r="B114" s="77" t="s">
        <v>244</v>
      </c>
      <c r="C114" s="97" t="s">
        <v>242</v>
      </c>
      <c r="D114" s="158">
        <v>1</v>
      </c>
      <c r="E114" s="99"/>
      <c r="F114" s="15">
        <f t="shared" si="9"/>
        <v>0</v>
      </c>
      <c r="G114" s="86"/>
      <c r="H114" s="86"/>
      <c r="I114" s="86"/>
      <c r="J114" s="86"/>
      <c r="K114" s="86"/>
      <c r="L114" s="86"/>
      <c r="M114" s="86"/>
      <c r="N114" s="86"/>
      <c r="O114" s="86"/>
      <c r="P114" s="86"/>
      <c r="Q114" s="86"/>
      <c r="R114" s="86"/>
      <c r="S114" s="86"/>
      <c r="T114" s="86"/>
      <c r="U114" s="86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</row>
    <row r="115" spans="1:32" s="138" customFormat="1">
      <c r="A115" s="128" t="s">
        <v>245</v>
      </c>
      <c r="B115" s="143" t="s">
        <v>246</v>
      </c>
      <c r="C115" s="131" t="s">
        <v>242</v>
      </c>
      <c r="D115" s="158">
        <v>2</v>
      </c>
      <c r="E115" s="132"/>
      <c r="F115" s="144">
        <f t="shared" si="9"/>
        <v>0</v>
      </c>
      <c r="G115" s="133"/>
      <c r="H115" s="133"/>
      <c r="I115" s="133"/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3"/>
      <c r="AF115" s="133"/>
    </row>
    <row r="116" spans="1:32">
      <c r="A116" s="76" t="s">
        <v>247</v>
      </c>
      <c r="B116" s="77" t="s">
        <v>248</v>
      </c>
      <c r="C116" s="115" t="s">
        <v>242</v>
      </c>
      <c r="D116" s="158">
        <v>2</v>
      </c>
      <c r="E116" s="99"/>
      <c r="F116" s="15">
        <f t="shared" ref="F116" si="10">E116*D116</f>
        <v>0</v>
      </c>
      <c r="G116" s="86"/>
      <c r="H116" s="86"/>
      <c r="I116" s="86"/>
      <c r="J116" s="86"/>
      <c r="K116" s="86"/>
      <c r="L116" s="86"/>
      <c r="M116" s="86"/>
      <c r="N116" s="86"/>
      <c r="O116" s="86"/>
      <c r="P116" s="86"/>
      <c r="Q116" s="86"/>
      <c r="R116" s="86"/>
      <c r="S116" s="86"/>
      <c r="T116" s="86"/>
      <c r="U116" s="86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</row>
    <row r="117" spans="1:32">
      <c r="A117" s="76" t="s">
        <v>249</v>
      </c>
      <c r="B117" s="77" t="s">
        <v>250</v>
      </c>
      <c r="C117" s="94" t="s">
        <v>41</v>
      </c>
      <c r="D117" s="158">
        <v>1</v>
      </c>
      <c r="E117" s="98"/>
      <c r="F117" s="15">
        <f t="shared" ref="F117" si="11">E117*D117</f>
        <v>0</v>
      </c>
      <c r="G117" s="86"/>
      <c r="H117" s="86"/>
      <c r="I117" s="86"/>
      <c r="J117" s="86"/>
      <c r="K117" s="86"/>
      <c r="L117" s="86"/>
      <c r="M117" s="86"/>
      <c r="N117" s="86"/>
      <c r="O117" s="86"/>
      <c r="P117" s="86"/>
      <c r="Q117" s="86"/>
      <c r="R117" s="86"/>
      <c r="S117" s="86"/>
      <c r="T117" s="86"/>
      <c r="U117" s="86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</row>
    <row r="118" spans="1:32">
      <c r="A118" s="87" t="s">
        <v>251</v>
      </c>
      <c r="B118" s="72" t="s">
        <v>252</v>
      </c>
      <c r="C118" s="88"/>
      <c r="D118" s="167"/>
      <c r="E118" s="88"/>
      <c r="F118" s="89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  <c r="T118" s="86"/>
      <c r="U118" s="86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</row>
    <row r="119" spans="1:32">
      <c r="A119" s="76" t="s">
        <v>253</v>
      </c>
      <c r="B119" s="77" t="s">
        <v>254</v>
      </c>
      <c r="C119" s="78" t="s">
        <v>41</v>
      </c>
      <c r="D119" s="158">
        <v>1</v>
      </c>
      <c r="E119" s="79"/>
      <c r="F119" s="15">
        <f t="shared" si="9"/>
        <v>0</v>
      </c>
      <c r="G119" s="86"/>
      <c r="H119" s="86"/>
      <c r="I119" s="86"/>
      <c r="J119" s="86"/>
      <c r="K119" s="86"/>
      <c r="L119" s="86"/>
      <c r="M119" s="86"/>
      <c r="N119" s="86"/>
      <c r="O119" s="86"/>
      <c r="P119" s="86"/>
      <c r="Q119" s="86"/>
      <c r="R119" s="86"/>
      <c r="S119" s="86"/>
      <c r="T119" s="86"/>
      <c r="U119" s="86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</row>
    <row r="120" spans="1:32">
      <c r="A120" s="106"/>
      <c r="B120" s="35" t="s">
        <v>255</v>
      </c>
      <c r="C120" s="6"/>
      <c r="D120" s="157"/>
      <c r="E120" s="24"/>
      <c r="F120" s="24">
        <f>SUM(F109:F119)</f>
        <v>0</v>
      </c>
    </row>
    <row r="121" spans="1:32">
      <c r="A121" s="93"/>
      <c r="B121" s="12"/>
      <c r="C121" s="11"/>
      <c r="D121" s="155"/>
      <c r="E121" s="15"/>
      <c r="F121" s="15"/>
    </row>
    <row r="122" spans="1:32" ht="18">
      <c r="A122" s="108">
        <v>500</v>
      </c>
      <c r="B122" s="7" t="s">
        <v>13</v>
      </c>
      <c r="C122" s="30"/>
      <c r="D122" s="161"/>
      <c r="E122" s="34"/>
      <c r="F122" s="34"/>
    </row>
    <row r="123" spans="1:32">
      <c r="A123" s="16" t="s">
        <v>256</v>
      </c>
      <c r="B123" s="36" t="s">
        <v>87</v>
      </c>
      <c r="C123" s="37"/>
      <c r="D123" s="156"/>
      <c r="E123" s="16"/>
      <c r="F123" s="36"/>
    </row>
    <row r="124" spans="1:32" s="138" customFormat="1">
      <c r="A124" s="147" t="s">
        <v>257</v>
      </c>
      <c r="B124" s="146" t="s">
        <v>258</v>
      </c>
      <c r="C124" s="148" t="s">
        <v>41</v>
      </c>
      <c r="D124" s="145">
        <v>1</v>
      </c>
      <c r="E124" s="144"/>
      <c r="F124" s="144">
        <f t="shared" ref="F124:F125" si="12">D124*E124</f>
        <v>0</v>
      </c>
    </row>
    <row r="125" spans="1:32" s="138" customFormat="1">
      <c r="A125" s="147" t="s">
        <v>259</v>
      </c>
      <c r="B125" s="146" t="s">
        <v>260</v>
      </c>
      <c r="C125" s="148" t="s">
        <v>41</v>
      </c>
      <c r="D125" s="145">
        <v>1</v>
      </c>
      <c r="E125" s="144"/>
      <c r="F125" s="144">
        <f t="shared" si="12"/>
        <v>0</v>
      </c>
    </row>
    <row r="126" spans="1:32">
      <c r="A126" s="107" t="s">
        <v>261</v>
      </c>
      <c r="B126" s="17" t="s">
        <v>262</v>
      </c>
      <c r="C126" s="16"/>
      <c r="D126" s="36"/>
      <c r="E126" s="37"/>
      <c r="F126" s="37"/>
    </row>
    <row r="127" spans="1:32">
      <c r="A127" s="93" t="s">
        <v>263</v>
      </c>
      <c r="B127" s="12" t="s">
        <v>264</v>
      </c>
      <c r="C127" s="11" t="s">
        <v>96</v>
      </c>
      <c r="D127" s="13">
        <v>1</v>
      </c>
      <c r="E127" s="14"/>
      <c r="F127" s="15">
        <f t="shared" ref="F127:F136" si="13">E127*D127</f>
        <v>0</v>
      </c>
    </row>
    <row r="128" spans="1:32">
      <c r="A128" s="93" t="s">
        <v>265</v>
      </c>
      <c r="B128" s="12" t="s">
        <v>266</v>
      </c>
      <c r="C128" s="11" t="s">
        <v>46</v>
      </c>
      <c r="D128" s="134">
        <v>2</v>
      </c>
      <c r="E128" s="15"/>
      <c r="F128" s="15">
        <f t="shared" si="13"/>
        <v>0</v>
      </c>
    </row>
    <row r="129" spans="1:6">
      <c r="A129" s="93" t="s">
        <v>267</v>
      </c>
      <c r="B129" s="12" t="s">
        <v>268</v>
      </c>
      <c r="C129" s="11" t="s">
        <v>46</v>
      </c>
      <c r="D129" s="13">
        <v>1</v>
      </c>
      <c r="E129" s="15"/>
      <c r="F129" s="15">
        <f t="shared" si="13"/>
        <v>0</v>
      </c>
    </row>
    <row r="130" spans="1:6">
      <c r="A130" s="93" t="s">
        <v>269</v>
      </c>
      <c r="B130" s="12" t="s">
        <v>270</v>
      </c>
      <c r="C130" s="11" t="s">
        <v>46</v>
      </c>
      <c r="D130" s="13">
        <v>1</v>
      </c>
      <c r="E130" s="15"/>
      <c r="F130" s="15">
        <f t="shared" si="13"/>
        <v>0</v>
      </c>
    </row>
    <row r="131" spans="1:6">
      <c r="A131" s="93" t="s">
        <v>271</v>
      </c>
      <c r="B131" s="12" t="s">
        <v>272</v>
      </c>
      <c r="C131" s="11" t="s">
        <v>96</v>
      </c>
      <c r="D131" s="13">
        <v>1</v>
      </c>
      <c r="E131" s="15"/>
      <c r="F131" s="15">
        <f t="shared" si="13"/>
        <v>0</v>
      </c>
    </row>
    <row r="132" spans="1:6">
      <c r="A132" s="93" t="s">
        <v>273</v>
      </c>
      <c r="B132" s="12" t="s">
        <v>274</v>
      </c>
      <c r="C132" s="11" t="s">
        <v>46</v>
      </c>
      <c r="D132" s="13">
        <v>2</v>
      </c>
      <c r="E132" s="15"/>
      <c r="F132" s="15">
        <f t="shared" si="13"/>
        <v>0</v>
      </c>
    </row>
    <row r="133" spans="1:6">
      <c r="A133" s="93" t="s">
        <v>275</v>
      </c>
      <c r="B133" s="12" t="s">
        <v>276</v>
      </c>
      <c r="C133" s="11" t="s">
        <v>96</v>
      </c>
      <c r="D133" s="13">
        <v>1</v>
      </c>
      <c r="E133" s="15"/>
      <c r="F133" s="15">
        <f t="shared" si="13"/>
        <v>0</v>
      </c>
    </row>
    <row r="134" spans="1:6">
      <c r="A134" s="93" t="s">
        <v>277</v>
      </c>
      <c r="B134" s="12" t="s">
        <v>278</v>
      </c>
      <c r="C134" s="11" t="s">
        <v>96</v>
      </c>
      <c r="D134" s="13">
        <v>1</v>
      </c>
      <c r="E134" s="15"/>
      <c r="F134" s="15">
        <f t="shared" si="13"/>
        <v>0</v>
      </c>
    </row>
    <row r="135" spans="1:6">
      <c r="A135" s="93" t="s">
        <v>279</v>
      </c>
      <c r="B135" s="12" t="s">
        <v>280</v>
      </c>
      <c r="C135" s="11" t="s">
        <v>96</v>
      </c>
      <c r="D135" s="13">
        <v>1</v>
      </c>
      <c r="E135" s="15"/>
      <c r="F135" s="15">
        <f t="shared" si="13"/>
        <v>0</v>
      </c>
    </row>
    <row r="136" spans="1:6" s="138" customFormat="1">
      <c r="A136" s="147" t="s">
        <v>281</v>
      </c>
      <c r="B136" s="129" t="s">
        <v>282</v>
      </c>
      <c r="C136" s="148" t="s">
        <v>96</v>
      </c>
      <c r="D136" s="134">
        <v>5</v>
      </c>
      <c r="E136" s="144"/>
      <c r="F136" s="144">
        <f t="shared" si="13"/>
        <v>0</v>
      </c>
    </row>
    <row r="137" spans="1:6">
      <c r="A137" s="107" t="s">
        <v>283</v>
      </c>
      <c r="B137" s="17" t="s">
        <v>284</v>
      </c>
      <c r="C137" s="16"/>
      <c r="D137" s="36"/>
      <c r="E137" s="37"/>
      <c r="F137" s="37"/>
    </row>
    <row r="138" spans="1:6">
      <c r="A138" s="93" t="s">
        <v>285</v>
      </c>
      <c r="B138" s="12" t="s">
        <v>286</v>
      </c>
      <c r="C138" s="11" t="s">
        <v>96</v>
      </c>
      <c r="D138" s="13">
        <v>8</v>
      </c>
      <c r="E138" s="15"/>
      <c r="F138" s="15">
        <f t="shared" ref="F138:F143" si="14">E138*D138</f>
        <v>0</v>
      </c>
    </row>
    <row r="139" spans="1:6">
      <c r="A139" s="93" t="s">
        <v>287</v>
      </c>
      <c r="B139" s="12" t="s">
        <v>288</v>
      </c>
      <c r="C139" s="11" t="s">
        <v>46</v>
      </c>
      <c r="D139" s="13">
        <v>8</v>
      </c>
      <c r="E139" s="15"/>
      <c r="F139" s="15">
        <f t="shared" si="14"/>
        <v>0</v>
      </c>
    </row>
    <row r="140" spans="1:6">
      <c r="A140" s="93" t="s">
        <v>289</v>
      </c>
      <c r="B140" s="12" t="s">
        <v>290</v>
      </c>
      <c r="C140" s="11" t="s">
        <v>46</v>
      </c>
      <c r="D140" s="13">
        <v>8</v>
      </c>
      <c r="E140" s="15"/>
      <c r="F140" s="15">
        <f t="shared" si="14"/>
        <v>0</v>
      </c>
    </row>
    <row r="141" spans="1:6">
      <c r="A141" s="93" t="s">
        <v>291</v>
      </c>
      <c r="B141" s="12" t="s">
        <v>292</v>
      </c>
      <c r="C141" s="11" t="s">
        <v>41</v>
      </c>
      <c r="D141" s="13">
        <v>1</v>
      </c>
      <c r="E141" s="15"/>
      <c r="F141" s="15">
        <f t="shared" si="14"/>
        <v>0</v>
      </c>
    </row>
    <row r="142" spans="1:6">
      <c r="A142" s="93" t="s">
        <v>293</v>
      </c>
      <c r="B142" s="12" t="s">
        <v>294</v>
      </c>
      <c r="C142" s="11" t="s">
        <v>41</v>
      </c>
      <c r="D142" s="13">
        <v>1</v>
      </c>
      <c r="E142" s="15"/>
      <c r="F142" s="15">
        <f t="shared" si="14"/>
        <v>0</v>
      </c>
    </row>
    <row r="143" spans="1:6">
      <c r="A143" s="93" t="s">
        <v>295</v>
      </c>
      <c r="B143" s="12" t="s">
        <v>296</v>
      </c>
      <c r="C143" s="11" t="s">
        <v>46</v>
      </c>
      <c r="D143" s="13">
        <v>8</v>
      </c>
      <c r="E143" s="15"/>
      <c r="F143" s="15">
        <f t="shared" si="14"/>
        <v>0</v>
      </c>
    </row>
    <row r="144" spans="1:6">
      <c r="A144" s="107" t="s">
        <v>297</v>
      </c>
      <c r="B144" s="17" t="s">
        <v>298</v>
      </c>
      <c r="C144" s="16"/>
      <c r="D144" s="36"/>
      <c r="E144" s="37"/>
      <c r="F144" s="37"/>
    </row>
    <row r="145" spans="1:6">
      <c r="A145" s="93" t="s">
        <v>299</v>
      </c>
      <c r="B145" s="12" t="s">
        <v>300</v>
      </c>
      <c r="C145" s="11" t="s">
        <v>46</v>
      </c>
      <c r="D145" s="13">
        <v>2</v>
      </c>
      <c r="E145" s="15"/>
      <c r="F145" s="15">
        <f t="shared" ref="F145:F156" si="15">E145*D145</f>
        <v>0</v>
      </c>
    </row>
    <row r="146" spans="1:6">
      <c r="A146" s="93" t="s">
        <v>301</v>
      </c>
      <c r="B146" s="12" t="s">
        <v>302</v>
      </c>
      <c r="C146" s="11" t="s">
        <v>46</v>
      </c>
      <c r="D146" s="13">
        <v>2</v>
      </c>
      <c r="E146" s="15"/>
      <c r="F146" s="15">
        <f t="shared" si="15"/>
        <v>0</v>
      </c>
    </row>
    <row r="147" spans="1:6">
      <c r="A147" s="93" t="s">
        <v>303</v>
      </c>
      <c r="B147" s="12" t="s">
        <v>304</v>
      </c>
      <c r="C147" s="11" t="s">
        <v>46</v>
      </c>
      <c r="D147" s="28">
        <v>4</v>
      </c>
      <c r="E147" s="15"/>
      <c r="F147" s="15">
        <f t="shared" si="15"/>
        <v>0</v>
      </c>
    </row>
    <row r="148" spans="1:6">
      <c r="A148" s="93" t="s">
        <v>305</v>
      </c>
      <c r="B148" s="12" t="s">
        <v>306</v>
      </c>
      <c r="C148" s="11" t="s">
        <v>46</v>
      </c>
      <c r="D148" s="28">
        <v>2</v>
      </c>
      <c r="E148" s="15"/>
      <c r="F148" s="15">
        <f t="shared" si="15"/>
        <v>0</v>
      </c>
    </row>
    <row r="149" spans="1:6">
      <c r="A149" s="93" t="s">
        <v>307</v>
      </c>
      <c r="B149" s="12" t="s">
        <v>308</v>
      </c>
      <c r="C149" s="11" t="s">
        <v>46</v>
      </c>
      <c r="D149" s="28">
        <v>2</v>
      </c>
      <c r="E149" s="15"/>
      <c r="F149" s="15">
        <f t="shared" si="15"/>
        <v>0</v>
      </c>
    </row>
    <row r="150" spans="1:6">
      <c r="A150" s="93" t="s">
        <v>309</v>
      </c>
      <c r="B150" s="12" t="s">
        <v>310</v>
      </c>
      <c r="C150" s="11" t="s">
        <v>46</v>
      </c>
      <c r="D150" s="28">
        <v>8</v>
      </c>
      <c r="E150" s="15"/>
      <c r="F150" s="15">
        <f t="shared" si="15"/>
        <v>0</v>
      </c>
    </row>
    <row r="151" spans="1:6">
      <c r="A151" s="93" t="s">
        <v>311</v>
      </c>
      <c r="B151" s="12" t="s">
        <v>312</v>
      </c>
      <c r="C151" s="11" t="s">
        <v>46</v>
      </c>
      <c r="D151" s="13">
        <v>4</v>
      </c>
      <c r="E151" s="15"/>
      <c r="F151" s="15">
        <f t="shared" si="15"/>
        <v>0</v>
      </c>
    </row>
    <row r="152" spans="1:6">
      <c r="A152" s="93" t="s">
        <v>313</v>
      </c>
      <c r="B152" s="12" t="s">
        <v>314</v>
      </c>
      <c r="C152" s="11" t="s">
        <v>46</v>
      </c>
      <c r="D152" s="28">
        <v>8</v>
      </c>
      <c r="E152" s="15"/>
      <c r="F152" s="15">
        <f t="shared" si="15"/>
        <v>0</v>
      </c>
    </row>
    <row r="153" spans="1:6">
      <c r="A153" s="93" t="s">
        <v>315</v>
      </c>
      <c r="B153" s="12" t="s">
        <v>316</v>
      </c>
      <c r="C153" s="11" t="s">
        <v>46</v>
      </c>
      <c r="D153" s="28">
        <v>4</v>
      </c>
      <c r="E153" s="15"/>
      <c r="F153" s="15">
        <f t="shared" si="15"/>
        <v>0</v>
      </c>
    </row>
    <row r="154" spans="1:6">
      <c r="A154" s="93" t="s">
        <v>317</v>
      </c>
      <c r="B154" s="12" t="s">
        <v>318</v>
      </c>
      <c r="C154" s="11" t="s">
        <v>41</v>
      </c>
      <c r="D154" s="28">
        <v>1</v>
      </c>
      <c r="E154" s="15"/>
      <c r="F154" s="15">
        <f t="shared" si="15"/>
        <v>0</v>
      </c>
    </row>
    <row r="155" spans="1:6">
      <c r="A155" s="107" t="s">
        <v>319</v>
      </c>
      <c r="B155" s="17" t="s">
        <v>320</v>
      </c>
      <c r="C155" s="16"/>
      <c r="D155" s="36"/>
      <c r="E155" s="37"/>
      <c r="F155" s="37"/>
    </row>
    <row r="156" spans="1:6" s="138" customFormat="1">
      <c r="A156" s="147" t="s">
        <v>321</v>
      </c>
      <c r="B156" s="135" t="s">
        <v>320</v>
      </c>
      <c r="C156" s="148" t="s">
        <v>41</v>
      </c>
      <c r="D156" s="130">
        <v>1</v>
      </c>
      <c r="E156" s="144"/>
      <c r="F156" s="155">
        <f t="shared" si="15"/>
        <v>0</v>
      </c>
    </row>
    <row r="157" spans="1:6">
      <c r="A157" s="110"/>
      <c r="B157" s="35" t="s">
        <v>322</v>
      </c>
      <c r="C157" s="8"/>
      <c r="D157" s="9"/>
      <c r="E157" s="23"/>
      <c r="F157" s="24">
        <f>SUM(F124:F154)</f>
        <v>0</v>
      </c>
    </row>
    <row r="158" spans="1:6">
      <c r="A158" s="93"/>
      <c r="B158" s="26"/>
      <c r="C158" s="11"/>
      <c r="D158" s="26"/>
      <c r="E158" s="15"/>
      <c r="F158" s="15"/>
    </row>
    <row r="159" spans="1:6" ht="18">
      <c r="A159" s="108">
        <v>600</v>
      </c>
      <c r="B159" s="33" t="s">
        <v>15</v>
      </c>
      <c r="C159" s="30"/>
      <c r="D159" s="33"/>
      <c r="E159" s="34"/>
      <c r="F159" s="34"/>
    </row>
    <row r="160" spans="1:6">
      <c r="A160" s="16" t="s">
        <v>323</v>
      </c>
      <c r="B160" s="36" t="s">
        <v>87</v>
      </c>
      <c r="C160" s="37"/>
      <c r="D160" s="37"/>
      <c r="E160" s="16"/>
      <c r="F160" s="36"/>
    </row>
    <row r="161" spans="1:6" s="138" customFormat="1">
      <c r="A161" s="147" t="s">
        <v>324</v>
      </c>
      <c r="B161" s="146" t="s">
        <v>325</v>
      </c>
      <c r="C161" s="148" t="s">
        <v>41</v>
      </c>
      <c r="D161" s="145">
        <v>1</v>
      </c>
      <c r="E161" s="144"/>
      <c r="F161" s="144">
        <f t="shared" ref="F161:F162" si="16">D161*E161</f>
        <v>0</v>
      </c>
    </row>
    <row r="162" spans="1:6" s="138" customFormat="1">
      <c r="A162" s="147" t="s">
        <v>326</v>
      </c>
      <c r="B162" s="146" t="s">
        <v>327</v>
      </c>
      <c r="C162" s="148" t="s">
        <v>41</v>
      </c>
      <c r="D162" s="145">
        <v>1</v>
      </c>
      <c r="E162" s="144"/>
      <c r="F162" s="144">
        <f t="shared" si="16"/>
        <v>0</v>
      </c>
    </row>
    <row r="163" spans="1:6">
      <c r="A163" s="107" t="s">
        <v>328</v>
      </c>
      <c r="B163" s="36" t="s">
        <v>329</v>
      </c>
      <c r="C163" s="16"/>
      <c r="D163" s="36"/>
      <c r="E163" s="37"/>
      <c r="F163" s="37"/>
    </row>
    <row r="164" spans="1:6">
      <c r="A164" s="93" t="s">
        <v>330</v>
      </c>
      <c r="B164" s="26" t="s">
        <v>331</v>
      </c>
      <c r="C164" s="11" t="s">
        <v>41</v>
      </c>
      <c r="D164" s="11">
        <v>1</v>
      </c>
      <c r="E164" s="15"/>
      <c r="F164" s="15">
        <f t="shared" ref="F164:F172" si="17">E164*D164</f>
        <v>0</v>
      </c>
    </row>
    <row r="165" spans="1:6">
      <c r="A165" s="93" t="s">
        <v>332</v>
      </c>
      <c r="B165" s="26" t="s">
        <v>333</v>
      </c>
      <c r="C165" s="11" t="s">
        <v>41</v>
      </c>
      <c r="D165" s="11">
        <v>1</v>
      </c>
      <c r="E165" s="15"/>
      <c r="F165" s="15">
        <f t="shared" si="17"/>
        <v>0</v>
      </c>
    </row>
    <row r="166" spans="1:6">
      <c r="A166" s="93" t="s">
        <v>334</v>
      </c>
      <c r="B166" s="26" t="s">
        <v>335</v>
      </c>
      <c r="C166" s="11" t="s">
        <v>41</v>
      </c>
      <c r="D166" s="11">
        <v>1</v>
      </c>
      <c r="E166" s="15"/>
      <c r="F166" s="15">
        <f t="shared" si="17"/>
        <v>0</v>
      </c>
    </row>
    <row r="167" spans="1:6">
      <c r="A167" s="93" t="s">
        <v>336</v>
      </c>
      <c r="B167" s="26" t="s">
        <v>337</v>
      </c>
      <c r="C167" s="11" t="s">
        <v>41</v>
      </c>
      <c r="D167" s="11">
        <v>1</v>
      </c>
      <c r="E167" s="15"/>
      <c r="F167" s="15">
        <f t="shared" si="17"/>
        <v>0</v>
      </c>
    </row>
    <row r="168" spans="1:6">
      <c r="A168" s="93" t="s">
        <v>338</v>
      </c>
      <c r="B168" s="26" t="s">
        <v>339</v>
      </c>
      <c r="C168" s="11" t="s">
        <v>41</v>
      </c>
      <c r="D168" s="11">
        <v>1</v>
      </c>
      <c r="E168" s="15"/>
      <c r="F168" s="15">
        <f t="shared" si="17"/>
        <v>0</v>
      </c>
    </row>
    <row r="169" spans="1:6">
      <c r="A169" s="93" t="s">
        <v>340</v>
      </c>
      <c r="B169" s="26" t="s">
        <v>341</v>
      </c>
      <c r="C169" s="11" t="s">
        <v>46</v>
      </c>
      <c r="D169" s="11">
        <v>4</v>
      </c>
      <c r="E169" s="15"/>
      <c r="F169" s="15">
        <f t="shared" si="17"/>
        <v>0</v>
      </c>
    </row>
    <row r="170" spans="1:6">
      <c r="A170" s="93" t="s">
        <v>342</v>
      </c>
      <c r="B170" s="26" t="s">
        <v>343</v>
      </c>
      <c r="C170" s="11" t="s">
        <v>41</v>
      </c>
      <c r="D170" s="11">
        <v>1</v>
      </c>
      <c r="E170" s="15"/>
      <c r="F170" s="15">
        <f t="shared" si="17"/>
        <v>0</v>
      </c>
    </row>
    <row r="171" spans="1:6">
      <c r="A171" s="93" t="s">
        <v>344</v>
      </c>
      <c r="B171" s="26" t="s">
        <v>345</v>
      </c>
      <c r="C171" s="11" t="s">
        <v>41</v>
      </c>
      <c r="D171" s="11">
        <v>1</v>
      </c>
      <c r="E171" s="15"/>
      <c r="F171" s="15">
        <f t="shared" si="17"/>
        <v>0</v>
      </c>
    </row>
    <row r="172" spans="1:6" s="138" customFormat="1">
      <c r="A172" s="147" t="s">
        <v>346</v>
      </c>
      <c r="B172" s="146" t="s">
        <v>320</v>
      </c>
      <c r="C172" s="148" t="s">
        <v>41</v>
      </c>
      <c r="D172" s="148">
        <v>1</v>
      </c>
      <c r="E172" s="144"/>
      <c r="F172" s="155">
        <f t="shared" si="17"/>
        <v>0</v>
      </c>
    </row>
    <row r="173" spans="1:6">
      <c r="A173" s="107" t="s">
        <v>347</v>
      </c>
      <c r="B173" s="36" t="s">
        <v>348</v>
      </c>
      <c r="C173" s="16"/>
      <c r="D173" s="36"/>
      <c r="E173" s="37"/>
      <c r="F173" s="37"/>
    </row>
    <row r="174" spans="1:6">
      <c r="A174" s="111"/>
      <c r="B174" s="59" t="s">
        <v>349</v>
      </c>
      <c r="C174" s="60"/>
      <c r="D174" s="61"/>
      <c r="E174" s="64"/>
      <c r="F174" s="62"/>
    </row>
    <row r="175" spans="1:6">
      <c r="A175" s="93" t="s">
        <v>350</v>
      </c>
      <c r="B175" s="26" t="s">
        <v>351</v>
      </c>
      <c r="C175" s="60" t="s">
        <v>352</v>
      </c>
      <c r="D175" s="61">
        <v>95</v>
      </c>
      <c r="E175" s="65"/>
      <c r="F175" s="62">
        <f t="shared" ref="F175:F177" si="18">D175*E175</f>
        <v>0</v>
      </c>
    </row>
    <row r="176" spans="1:6">
      <c r="A176" s="93" t="s">
        <v>353</v>
      </c>
      <c r="B176" s="26" t="s">
        <v>354</v>
      </c>
      <c r="C176" s="60" t="s">
        <v>355</v>
      </c>
      <c r="D176" s="61">
        <v>4</v>
      </c>
      <c r="E176" s="65"/>
      <c r="F176" s="62">
        <f t="shared" si="18"/>
        <v>0</v>
      </c>
    </row>
    <row r="177" spans="1:6">
      <c r="A177" s="93" t="s">
        <v>356</v>
      </c>
      <c r="B177" s="26" t="s">
        <v>357</v>
      </c>
      <c r="C177" s="60" t="s">
        <v>41</v>
      </c>
      <c r="D177" s="61">
        <v>1</v>
      </c>
      <c r="E177" s="65"/>
      <c r="F177" s="62">
        <f t="shared" si="18"/>
        <v>0</v>
      </c>
    </row>
    <row r="178" spans="1:6">
      <c r="A178" s="93" t="s">
        <v>358</v>
      </c>
      <c r="B178" s="26" t="s">
        <v>359</v>
      </c>
      <c r="C178" s="11" t="s">
        <v>355</v>
      </c>
      <c r="D178" s="13">
        <v>55</v>
      </c>
      <c r="E178" s="65"/>
      <c r="F178" s="15">
        <f t="shared" ref="F178:F191" si="19">D178*E178</f>
        <v>0</v>
      </c>
    </row>
    <row r="179" spans="1:6">
      <c r="A179" s="93" t="s">
        <v>360</v>
      </c>
      <c r="B179" s="26" t="s">
        <v>361</v>
      </c>
      <c r="C179" s="11" t="s">
        <v>352</v>
      </c>
      <c r="D179" s="13">
        <v>45</v>
      </c>
      <c r="E179" s="65"/>
      <c r="F179" s="15">
        <f t="shared" si="19"/>
        <v>0</v>
      </c>
    </row>
    <row r="180" spans="1:6">
      <c r="A180" s="93" t="s">
        <v>362</v>
      </c>
      <c r="B180" s="26" t="s">
        <v>363</v>
      </c>
      <c r="C180" s="11" t="s">
        <v>352</v>
      </c>
      <c r="D180" s="13">
        <v>25</v>
      </c>
      <c r="E180" s="65"/>
      <c r="F180" s="15">
        <f t="shared" si="19"/>
        <v>0</v>
      </c>
    </row>
    <row r="181" spans="1:6">
      <c r="A181" s="93" t="s">
        <v>364</v>
      </c>
      <c r="B181" s="26" t="s">
        <v>365</v>
      </c>
      <c r="C181" s="11" t="s">
        <v>366</v>
      </c>
      <c r="D181" s="13">
        <v>900</v>
      </c>
      <c r="E181" s="65"/>
      <c r="F181" s="15">
        <f t="shared" si="19"/>
        <v>0</v>
      </c>
    </row>
    <row r="182" spans="1:6">
      <c r="A182" s="93" t="s">
        <v>367</v>
      </c>
      <c r="B182" s="26" t="s">
        <v>368</v>
      </c>
      <c r="C182" s="11" t="s">
        <v>355</v>
      </c>
      <c r="D182" s="13">
        <v>15</v>
      </c>
      <c r="E182" s="65"/>
      <c r="F182" s="15">
        <f t="shared" si="19"/>
        <v>0</v>
      </c>
    </row>
    <row r="183" spans="1:6">
      <c r="A183" s="93" t="s">
        <v>369</v>
      </c>
      <c r="B183" s="26" t="s">
        <v>370</v>
      </c>
      <c r="C183" s="11" t="s">
        <v>46</v>
      </c>
      <c r="D183" s="13">
        <v>320</v>
      </c>
      <c r="E183" s="65"/>
      <c r="F183" s="15">
        <f t="shared" si="19"/>
        <v>0</v>
      </c>
    </row>
    <row r="184" spans="1:6">
      <c r="A184" s="93" t="s">
        <v>371</v>
      </c>
      <c r="B184" s="26" t="s">
        <v>372</v>
      </c>
      <c r="C184" s="11" t="s">
        <v>352</v>
      </c>
      <c r="D184" s="13">
        <v>20</v>
      </c>
      <c r="E184" s="65"/>
      <c r="F184" s="15">
        <f t="shared" si="19"/>
        <v>0</v>
      </c>
    </row>
    <row r="185" spans="1:6">
      <c r="A185" s="93" t="s">
        <v>373</v>
      </c>
      <c r="B185" s="26" t="s">
        <v>374</v>
      </c>
      <c r="C185" s="11" t="s">
        <v>41</v>
      </c>
      <c r="D185" s="28">
        <v>1</v>
      </c>
      <c r="E185" s="65"/>
      <c r="F185" s="15">
        <f t="shared" si="19"/>
        <v>0</v>
      </c>
    </row>
    <row r="186" spans="1:6">
      <c r="A186" s="93" t="s">
        <v>375</v>
      </c>
      <c r="B186" s="26" t="s">
        <v>376</v>
      </c>
      <c r="C186" s="11" t="s">
        <v>41</v>
      </c>
      <c r="D186" s="28">
        <v>1</v>
      </c>
      <c r="E186" s="65"/>
      <c r="F186" s="15">
        <f t="shared" si="19"/>
        <v>0</v>
      </c>
    </row>
    <row r="187" spans="1:6">
      <c r="A187" s="93" t="s">
        <v>377</v>
      </c>
      <c r="B187" s="26" t="s">
        <v>378</v>
      </c>
      <c r="C187" s="11" t="s">
        <v>41</v>
      </c>
      <c r="D187" s="28">
        <v>1</v>
      </c>
      <c r="E187" s="65"/>
      <c r="F187" s="15">
        <f t="shared" si="19"/>
        <v>0</v>
      </c>
    </row>
    <row r="188" spans="1:6">
      <c r="A188" s="93" t="s">
        <v>379</v>
      </c>
      <c r="B188" s="26" t="s">
        <v>380</v>
      </c>
      <c r="C188" s="11" t="s">
        <v>41</v>
      </c>
      <c r="D188" s="28">
        <v>1</v>
      </c>
      <c r="E188" s="65"/>
      <c r="F188" s="15">
        <f t="shared" si="19"/>
        <v>0</v>
      </c>
    </row>
    <row r="189" spans="1:6">
      <c r="A189" s="93" t="s">
        <v>381</v>
      </c>
      <c r="B189" s="26" t="s">
        <v>382</v>
      </c>
      <c r="C189" s="11" t="s">
        <v>141</v>
      </c>
      <c r="D189" s="28">
        <v>10.5</v>
      </c>
      <c r="E189" s="65"/>
      <c r="F189" s="15">
        <f t="shared" si="19"/>
        <v>0</v>
      </c>
    </row>
    <row r="190" spans="1:6">
      <c r="A190" s="93" t="s">
        <v>383</v>
      </c>
      <c r="B190" s="26" t="s">
        <v>384</v>
      </c>
      <c r="C190" s="11" t="s">
        <v>355</v>
      </c>
      <c r="D190" s="13">
        <v>55</v>
      </c>
      <c r="E190" s="65"/>
      <c r="F190" s="15">
        <f t="shared" si="19"/>
        <v>0</v>
      </c>
    </row>
    <row r="191" spans="1:6">
      <c r="A191" s="93" t="s">
        <v>385</v>
      </c>
      <c r="B191" s="26" t="s">
        <v>386</v>
      </c>
      <c r="C191" s="11" t="s">
        <v>352</v>
      </c>
      <c r="D191" s="28">
        <f>D175</f>
        <v>95</v>
      </c>
      <c r="E191" s="65"/>
      <c r="F191" s="15">
        <f t="shared" si="19"/>
        <v>0</v>
      </c>
    </row>
    <row r="192" spans="1:6">
      <c r="A192" s="111"/>
      <c r="B192" s="39" t="s">
        <v>387</v>
      </c>
      <c r="C192" s="38"/>
      <c r="D192" s="39"/>
      <c r="E192" s="66"/>
      <c r="F192" s="40"/>
    </row>
    <row r="193" spans="1:6">
      <c r="A193" s="93" t="s">
        <v>383</v>
      </c>
      <c r="B193" s="26" t="s">
        <v>388</v>
      </c>
      <c r="C193" s="11" t="s">
        <v>352</v>
      </c>
      <c r="D193" s="28">
        <v>115</v>
      </c>
      <c r="E193" s="65"/>
      <c r="F193" s="15">
        <f>D193*E193</f>
        <v>0</v>
      </c>
    </row>
    <row r="194" spans="1:6">
      <c r="A194" s="93" t="s">
        <v>385</v>
      </c>
      <c r="B194" s="26" t="s">
        <v>389</v>
      </c>
      <c r="C194" s="11" t="s">
        <v>46</v>
      </c>
      <c r="D194" s="28">
        <v>4</v>
      </c>
      <c r="E194" s="65"/>
      <c r="F194" s="15">
        <f>D194*E194</f>
        <v>0</v>
      </c>
    </row>
    <row r="195" spans="1:6">
      <c r="A195" s="93" t="s">
        <v>390</v>
      </c>
      <c r="B195" s="26" t="s">
        <v>391</v>
      </c>
      <c r="C195" s="11" t="s">
        <v>352</v>
      </c>
      <c r="D195" s="28">
        <v>230</v>
      </c>
      <c r="E195" s="65"/>
      <c r="F195" s="15">
        <f>D195*E195</f>
        <v>0</v>
      </c>
    </row>
    <row r="196" spans="1:6">
      <c r="A196" s="93" t="s">
        <v>392</v>
      </c>
      <c r="B196" s="26" t="s">
        <v>393</v>
      </c>
      <c r="C196" s="11" t="s">
        <v>352</v>
      </c>
      <c r="D196" s="28">
        <v>115</v>
      </c>
      <c r="E196" s="65"/>
      <c r="F196" s="15">
        <f>D196*E196</f>
        <v>0</v>
      </c>
    </row>
    <row r="197" spans="1:6">
      <c r="A197" s="111"/>
      <c r="B197" s="39" t="s">
        <v>394</v>
      </c>
      <c r="C197" s="38"/>
      <c r="D197" s="39"/>
      <c r="E197" s="66"/>
      <c r="F197" s="40"/>
    </row>
    <row r="198" spans="1:6">
      <c r="A198" s="93" t="s">
        <v>395</v>
      </c>
      <c r="B198" s="26" t="s">
        <v>396</v>
      </c>
      <c r="C198" s="11" t="s">
        <v>352</v>
      </c>
      <c r="D198" s="28">
        <f>19+16</f>
        <v>35</v>
      </c>
      <c r="E198" s="65"/>
      <c r="F198" s="15">
        <f t="shared" ref="F198:F205" si="20">D198*E198</f>
        <v>0</v>
      </c>
    </row>
    <row r="199" spans="1:6">
      <c r="A199" s="93" t="s">
        <v>397</v>
      </c>
      <c r="B199" s="26" t="s">
        <v>398</v>
      </c>
      <c r="C199" s="11" t="s">
        <v>41</v>
      </c>
      <c r="D199" s="28">
        <v>1</v>
      </c>
      <c r="E199" s="65"/>
      <c r="F199" s="15">
        <f t="shared" si="20"/>
        <v>0</v>
      </c>
    </row>
    <row r="200" spans="1:6">
      <c r="A200" s="93" t="s">
        <v>399</v>
      </c>
      <c r="B200" s="26" t="s">
        <v>400</v>
      </c>
      <c r="C200" s="11" t="s">
        <v>352</v>
      </c>
      <c r="D200" s="28">
        <f>19+16+33</f>
        <v>68</v>
      </c>
      <c r="E200" s="65"/>
      <c r="F200" s="15">
        <f t="shared" si="20"/>
        <v>0</v>
      </c>
    </row>
    <row r="201" spans="1:6">
      <c r="A201" s="93" t="s">
        <v>401</v>
      </c>
      <c r="B201" s="26" t="s">
        <v>402</v>
      </c>
      <c r="C201" s="11" t="s">
        <v>355</v>
      </c>
      <c r="D201" s="28">
        <v>15</v>
      </c>
      <c r="E201" s="65"/>
      <c r="F201" s="15">
        <f t="shared" si="20"/>
        <v>0</v>
      </c>
    </row>
    <row r="202" spans="1:6">
      <c r="A202" s="93" t="s">
        <v>403</v>
      </c>
      <c r="B202" s="26" t="s">
        <v>404</v>
      </c>
      <c r="C202" s="11" t="s">
        <v>405</v>
      </c>
      <c r="D202" s="28">
        <v>35</v>
      </c>
      <c r="E202" s="65"/>
      <c r="F202" s="15">
        <f t="shared" si="20"/>
        <v>0</v>
      </c>
    </row>
    <row r="203" spans="1:6">
      <c r="A203" s="93" t="s">
        <v>406</v>
      </c>
      <c r="B203" s="26" t="s">
        <v>407</v>
      </c>
      <c r="C203" s="11" t="s">
        <v>141</v>
      </c>
      <c r="D203" s="28">
        <v>10</v>
      </c>
      <c r="E203" s="65"/>
      <c r="F203" s="15">
        <f t="shared" si="20"/>
        <v>0</v>
      </c>
    </row>
    <row r="204" spans="1:6">
      <c r="A204" s="93" t="s">
        <v>408</v>
      </c>
      <c r="B204" s="26" t="s">
        <v>409</v>
      </c>
      <c r="C204" s="11" t="s">
        <v>141</v>
      </c>
      <c r="D204" s="28">
        <v>30</v>
      </c>
      <c r="E204" s="65"/>
      <c r="F204" s="15">
        <f t="shared" si="20"/>
        <v>0</v>
      </c>
    </row>
    <row r="205" spans="1:6">
      <c r="A205" s="93" t="s">
        <v>410</v>
      </c>
      <c r="B205" s="26" t="s">
        <v>411</v>
      </c>
      <c r="C205" s="60" t="s">
        <v>41</v>
      </c>
      <c r="D205" s="63">
        <v>1</v>
      </c>
      <c r="E205" s="65"/>
      <c r="F205" s="15">
        <f t="shared" si="20"/>
        <v>0</v>
      </c>
    </row>
    <row r="206" spans="1:6">
      <c r="A206" s="111" t="s">
        <v>412</v>
      </c>
      <c r="B206" s="39" t="s">
        <v>413</v>
      </c>
      <c r="C206" s="38"/>
      <c r="D206" s="39"/>
      <c r="E206" s="40"/>
      <c r="F206" s="40"/>
    </row>
    <row r="207" spans="1:6" s="138" customFormat="1">
      <c r="A207" s="147" t="s">
        <v>414</v>
      </c>
      <c r="B207" s="146" t="s">
        <v>415</v>
      </c>
      <c r="C207" s="148" t="s">
        <v>46</v>
      </c>
      <c r="D207" s="130">
        <v>1</v>
      </c>
      <c r="E207" s="149"/>
      <c r="F207" s="144">
        <f>D207*E207</f>
        <v>0</v>
      </c>
    </row>
    <row r="208" spans="1:6" s="138" customFormat="1">
      <c r="A208" s="147" t="s">
        <v>416</v>
      </c>
      <c r="B208" s="146" t="s">
        <v>417</v>
      </c>
      <c r="C208" s="148" t="s">
        <v>46</v>
      </c>
      <c r="D208" s="130">
        <v>3</v>
      </c>
      <c r="E208" s="149"/>
      <c r="F208" s="144">
        <f>D208*E208</f>
        <v>0</v>
      </c>
    </row>
    <row r="209" spans="1:6">
      <c r="A209" s="93" t="s">
        <v>418</v>
      </c>
      <c r="B209" s="26" t="s">
        <v>419</v>
      </c>
      <c r="C209" s="11" t="s">
        <v>46</v>
      </c>
      <c r="D209" s="28">
        <v>1</v>
      </c>
      <c r="E209" s="65"/>
      <c r="F209" s="15">
        <f>D209*E209</f>
        <v>0</v>
      </c>
    </row>
    <row r="210" spans="1:6">
      <c r="A210" s="93" t="s">
        <v>420</v>
      </c>
      <c r="B210" s="26" t="s">
        <v>421</v>
      </c>
      <c r="C210" s="11" t="s">
        <v>46</v>
      </c>
      <c r="D210" s="28">
        <v>2</v>
      </c>
      <c r="E210" s="65"/>
      <c r="F210" s="15">
        <f>D210*E210</f>
        <v>0</v>
      </c>
    </row>
    <row r="211" spans="1:6">
      <c r="A211" s="110"/>
      <c r="B211" s="35" t="s">
        <v>422</v>
      </c>
      <c r="C211" s="8"/>
      <c r="D211" s="9"/>
      <c r="E211" s="23"/>
      <c r="F211" s="24">
        <f>SUM(F161:F210)</f>
        <v>0</v>
      </c>
    </row>
    <row r="212" spans="1:6">
      <c r="A212" s="93"/>
      <c r="B212" s="26"/>
      <c r="C212" s="11"/>
      <c r="D212" s="26"/>
      <c r="E212" s="15"/>
      <c r="F212" s="15"/>
    </row>
    <row r="213" spans="1:6" ht="18">
      <c r="A213" s="108">
        <v>700</v>
      </c>
      <c r="B213" s="33" t="s">
        <v>17</v>
      </c>
      <c r="C213" s="30"/>
      <c r="D213" s="33"/>
      <c r="E213" s="34"/>
      <c r="F213" s="34"/>
    </row>
    <row r="214" spans="1:6">
      <c r="A214" s="107" t="s">
        <v>423</v>
      </c>
      <c r="B214" s="36" t="s">
        <v>424</v>
      </c>
      <c r="C214" s="16"/>
      <c r="D214" s="36"/>
      <c r="E214" s="37"/>
      <c r="F214" s="37"/>
    </row>
    <row r="215" spans="1:6">
      <c r="A215" s="93" t="s">
        <v>425</v>
      </c>
      <c r="B215" s="26" t="s">
        <v>426</v>
      </c>
      <c r="C215" s="11" t="s">
        <v>41</v>
      </c>
      <c r="D215" s="41">
        <v>1</v>
      </c>
      <c r="E215" s="65"/>
      <c r="F215" s="15">
        <f>D215*E215</f>
        <v>0</v>
      </c>
    </row>
    <row r="216" spans="1:6">
      <c r="A216" s="93" t="s">
        <v>427</v>
      </c>
      <c r="B216" s="26" t="s">
        <v>428</v>
      </c>
      <c r="C216" s="11" t="s">
        <v>366</v>
      </c>
      <c r="D216" s="41">
        <f>1.1*27000</f>
        <v>29700.000000000004</v>
      </c>
      <c r="E216" s="65"/>
      <c r="F216" s="15">
        <f>D216*E216</f>
        <v>0</v>
      </c>
    </row>
    <row r="217" spans="1:6">
      <c r="A217" s="93" t="s">
        <v>429</v>
      </c>
      <c r="B217" s="26" t="s">
        <v>430</v>
      </c>
      <c r="C217" s="11" t="s">
        <v>352</v>
      </c>
      <c r="D217" s="41">
        <f>1.1*4210</f>
        <v>4631</v>
      </c>
      <c r="E217" s="65"/>
      <c r="F217" s="15">
        <f>D217*E217</f>
        <v>0</v>
      </c>
    </row>
    <row r="218" spans="1:6">
      <c r="A218" s="107" t="s">
        <v>431</v>
      </c>
      <c r="B218" s="36" t="s">
        <v>432</v>
      </c>
      <c r="C218" s="16"/>
      <c r="D218" s="36"/>
      <c r="E218" s="37"/>
      <c r="F218" s="37"/>
    </row>
    <row r="219" spans="1:6">
      <c r="A219" s="93" t="s">
        <v>433</v>
      </c>
      <c r="B219" s="26" t="s">
        <v>434</v>
      </c>
      <c r="C219" s="11" t="s">
        <v>366</v>
      </c>
      <c r="D219" s="41">
        <f>1.1*3900</f>
        <v>4290</v>
      </c>
      <c r="E219" s="65"/>
      <c r="F219" s="15">
        <f>D219*E219</f>
        <v>0</v>
      </c>
    </row>
    <row r="220" spans="1:6">
      <c r="A220" s="93" t="s">
        <v>435</v>
      </c>
      <c r="B220" s="26" t="s">
        <v>436</v>
      </c>
      <c r="C220" s="11" t="s">
        <v>352</v>
      </c>
      <c r="D220" s="41">
        <f>1.1*615</f>
        <v>676.5</v>
      </c>
      <c r="E220" s="65"/>
      <c r="F220" s="15">
        <f>D220*E220</f>
        <v>0</v>
      </c>
    </row>
    <row r="221" spans="1:6">
      <c r="A221" s="107" t="s">
        <v>437</v>
      </c>
      <c r="B221" s="36" t="s">
        <v>871</v>
      </c>
      <c r="C221" s="16"/>
      <c r="D221" s="36"/>
      <c r="E221" s="37"/>
      <c r="F221" s="37"/>
    </row>
    <row r="222" spans="1:6">
      <c r="A222" s="93" t="s">
        <v>439</v>
      </c>
      <c r="B222" s="26" t="s">
        <v>872</v>
      </c>
      <c r="C222" s="11" t="s">
        <v>352</v>
      </c>
      <c r="D222" s="11">
        <f>D217+D220</f>
        <v>5307.5</v>
      </c>
      <c r="E222" s="65"/>
      <c r="F222" s="15">
        <f>D222*E222</f>
        <v>0</v>
      </c>
    </row>
    <row r="223" spans="1:6">
      <c r="A223" s="107" t="s">
        <v>873</v>
      </c>
      <c r="B223" s="36" t="s">
        <v>438</v>
      </c>
      <c r="C223" s="16"/>
      <c r="D223" s="36"/>
      <c r="E223" s="37"/>
      <c r="F223" s="37"/>
    </row>
    <row r="224" spans="1:6">
      <c r="A224" s="93" t="s">
        <v>874</v>
      </c>
      <c r="B224" s="26" t="s">
        <v>440</v>
      </c>
      <c r="C224" s="11" t="s">
        <v>41</v>
      </c>
      <c r="D224" s="11">
        <v>6</v>
      </c>
      <c r="E224" s="65"/>
      <c r="F224" s="15">
        <f>D224*E224</f>
        <v>0</v>
      </c>
    </row>
    <row r="225" spans="1:6">
      <c r="A225" s="93" t="s">
        <v>875</v>
      </c>
      <c r="B225" s="26" t="s">
        <v>441</v>
      </c>
      <c r="C225" s="11" t="s">
        <v>46</v>
      </c>
      <c r="D225" s="11">
        <v>6</v>
      </c>
      <c r="E225" s="65"/>
      <c r="F225" s="15">
        <f>D225*E225</f>
        <v>0</v>
      </c>
    </row>
    <row r="226" spans="1:6">
      <c r="A226" s="110"/>
      <c r="B226" s="35" t="s">
        <v>442</v>
      </c>
      <c r="C226" s="8"/>
      <c r="D226" s="9"/>
      <c r="E226" s="23"/>
      <c r="F226" s="24">
        <f>SUM(F214:F225)</f>
        <v>0</v>
      </c>
    </row>
    <row r="227" spans="1:6">
      <c r="A227" s="93"/>
      <c r="B227" s="26"/>
      <c r="C227" s="11"/>
      <c r="D227" s="26"/>
      <c r="E227" s="15"/>
      <c r="F227" s="15"/>
    </row>
    <row r="228" spans="1:6" ht="18">
      <c r="A228" s="108">
        <v>800</v>
      </c>
      <c r="B228" s="33" t="s">
        <v>19</v>
      </c>
      <c r="C228" s="30"/>
      <c r="D228" s="33"/>
      <c r="E228" s="34"/>
      <c r="F228" s="34"/>
    </row>
    <row r="229" spans="1:6">
      <c r="A229" s="107" t="s">
        <v>443</v>
      </c>
      <c r="B229" s="17" t="s">
        <v>444</v>
      </c>
      <c r="C229" s="16"/>
      <c r="D229" s="36"/>
      <c r="E229" s="37"/>
      <c r="F229" s="37"/>
    </row>
    <row r="230" spans="1:6">
      <c r="A230" s="93" t="s">
        <v>445</v>
      </c>
      <c r="B230" s="12" t="s">
        <v>446</v>
      </c>
      <c r="C230" s="11" t="s">
        <v>96</v>
      </c>
      <c r="D230" s="13">
        <v>1</v>
      </c>
      <c r="E230" s="65"/>
      <c r="F230" s="15">
        <f t="shared" ref="F230:F238" si="21">D230*E230</f>
        <v>0</v>
      </c>
    </row>
    <row r="231" spans="1:6">
      <c r="A231" s="93" t="s">
        <v>447</v>
      </c>
      <c r="B231" s="12" t="s">
        <v>448</v>
      </c>
      <c r="C231" s="11" t="s">
        <v>141</v>
      </c>
      <c r="D231" s="28">
        <v>7</v>
      </c>
      <c r="E231" s="65"/>
      <c r="F231" s="15">
        <f t="shared" si="21"/>
        <v>0</v>
      </c>
    </row>
    <row r="232" spans="1:6">
      <c r="A232" s="93" t="s">
        <v>449</v>
      </c>
      <c r="B232" s="12" t="s">
        <v>450</v>
      </c>
      <c r="C232" s="11" t="s">
        <v>41</v>
      </c>
      <c r="D232" s="28">
        <v>1</v>
      </c>
      <c r="E232" s="65"/>
      <c r="F232" s="15">
        <f t="shared" si="21"/>
        <v>0</v>
      </c>
    </row>
    <row r="233" spans="1:6">
      <c r="A233" s="93" t="s">
        <v>451</v>
      </c>
      <c r="B233" s="12" t="s">
        <v>452</v>
      </c>
      <c r="C233" s="11" t="s">
        <v>41</v>
      </c>
      <c r="D233" s="28">
        <v>1</v>
      </c>
      <c r="E233" s="65"/>
      <c r="F233" s="15">
        <f t="shared" si="21"/>
        <v>0</v>
      </c>
    </row>
    <row r="234" spans="1:6">
      <c r="A234" s="93" t="s">
        <v>453</v>
      </c>
      <c r="B234" s="12" t="s">
        <v>454</v>
      </c>
      <c r="C234" s="11" t="s">
        <v>41</v>
      </c>
      <c r="D234" s="28">
        <v>1</v>
      </c>
      <c r="E234" s="65"/>
      <c r="F234" s="15">
        <f t="shared" si="21"/>
        <v>0</v>
      </c>
    </row>
    <row r="235" spans="1:6">
      <c r="A235" s="93" t="s">
        <v>455</v>
      </c>
      <c r="B235" s="12" t="s">
        <v>456</v>
      </c>
      <c r="C235" s="11" t="s">
        <v>352</v>
      </c>
      <c r="D235" s="28">
        <v>80</v>
      </c>
      <c r="E235" s="65"/>
      <c r="F235" s="15">
        <f t="shared" si="21"/>
        <v>0</v>
      </c>
    </row>
    <row r="236" spans="1:6">
      <c r="A236" s="93" t="s">
        <v>457</v>
      </c>
      <c r="B236" s="12" t="s">
        <v>458</v>
      </c>
      <c r="C236" s="11" t="s">
        <v>96</v>
      </c>
      <c r="D236" s="28">
        <v>1</v>
      </c>
      <c r="E236" s="65"/>
      <c r="F236" s="15">
        <f t="shared" si="21"/>
        <v>0</v>
      </c>
    </row>
    <row r="237" spans="1:6">
      <c r="A237" s="93" t="s">
        <v>459</v>
      </c>
      <c r="B237" s="12" t="s">
        <v>460</v>
      </c>
      <c r="C237" s="11" t="s">
        <v>46</v>
      </c>
      <c r="D237" s="28">
        <v>1</v>
      </c>
      <c r="E237" s="65"/>
      <c r="F237" s="15">
        <f t="shared" si="21"/>
        <v>0</v>
      </c>
    </row>
    <row r="238" spans="1:6" s="138" customFormat="1">
      <c r="A238" s="147" t="s">
        <v>461</v>
      </c>
      <c r="B238" s="129" t="s">
        <v>462</v>
      </c>
      <c r="C238" s="148" t="s">
        <v>46</v>
      </c>
      <c r="D238" s="130">
        <v>1</v>
      </c>
      <c r="E238" s="149"/>
      <c r="F238" s="144">
        <f t="shared" si="21"/>
        <v>0</v>
      </c>
    </row>
    <row r="239" spans="1:6">
      <c r="A239" s="111" t="s">
        <v>463</v>
      </c>
      <c r="B239" s="42" t="s">
        <v>464</v>
      </c>
      <c r="C239" s="38"/>
      <c r="D239" s="39"/>
      <c r="E239" s="40"/>
      <c r="F239" s="40"/>
    </row>
    <row r="240" spans="1:6">
      <c r="A240" s="93" t="s">
        <v>465</v>
      </c>
      <c r="B240" s="12" t="s">
        <v>446</v>
      </c>
      <c r="C240" s="11" t="s">
        <v>96</v>
      </c>
      <c r="D240" s="28">
        <v>1</v>
      </c>
      <c r="E240" s="65"/>
      <c r="F240" s="15">
        <f t="shared" ref="F240:F247" si="22">D240*E240</f>
        <v>0</v>
      </c>
    </row>
    <row r="241" spans="1:6">
      <c r="A241" s="93" t="s">
        <v>466</v>
      </c>
      <c r="B241" s="12" t="s">
        <v>448</v>
      </c>
      <c r="C241" s="11" t="s">
        <v>141</v>
      </c>
      <c r="D241" s="28">
        <v>7</v>
      </c>
      <c r="E241" s="65"/>
      <c r="F241" s="15">
        <f t="shared" si="22"/>
        <v>0</v>
      </c>
    </row>
    <row r="242" spans="1:6">
      <c r="A242" s="93" t="s">
        <v>467</v>
      </c>
      <c r="B242" s="12" t="s">
        <v>450</v>
      </c>
      <c r="C242" s="11" t="s">
        <v>96</v>
      </c>
      <c r="D242" s="28">
        <v>1</v>
      </c>
      <c r="E242" s="65"/>
      <c r="F242" s="15">
        <f t="shared" si="22"/>
        <v>0</v>
      </c>
    </row>
    <row r="243" spans="1:6">
      <c r="A243" s="93" t="s">
        <v>468</v>
      </c>
      <c r="B243" s="12" t="s">
        <v>452</v>
      </c>
      <c r="C243" s="11" t="s">
        <v>96</v>
      </c>
      <c r="D243" s="28">
        <v>1</v>
      </c>
      <c r="E243" s="65"/>
      <c r="F243" s="15">
        <f t="shared" si="22"/>
        <v>0</v>
      </c>
    </row>
    <row r="244" spans="1:6">
      <c r="A244" s="93" t="s">
        <v>469</v>
      </c>
      <c r="B244" s="12" t="s">
        <v>454</v>
      </c>
      <c r="C244" s="11" t="s">
        <v>96</v>
      </c>
      <c r="D244" s="28">
        <v>1</v>
      </c>
      <c r="E244" s="65"/>
      <c r="F244" s="15">
        <f t="shared" si="22"/>
        <v>0</v>
      </c>
    </row>
    <row r="245" spans="1:6">
      <c r="A245" s="93" t="s">
        <v>470</v>
      </c>
      <c r="B245" s="12" t="s">
        <v>456</v>
      </c>
      <c r="C245" s="11" t="s">
        <v>352</v>
      </c>
      <c r="D245" s="28">
        <v>8</v>
      </c>
      <c r="E245" s="65"/>
      <c r="F245" s="15">
        <f t="shared" si="22"/>
        <v>0</v>
      </c>
    </row>
    <row r="246" spans="1:6">
      <c r="A246" s="93" t="s">
        <v>471</v>
      </c>
      <c r="B246" s="12" t="s">
        <v>458</v>
      </c>
      <c r="C246" s="11" t="s">
        <v>96</v>
      </c>
      <c r="D246" s="28">
        <v>1</v>
      </c>
      <c r="E246" s="65"/>
      <c r="F246" s="15">
        <f t="shared" si="22"/>
        <v>0</v>
      </c>
    </row>
    <row r="247" spans="1:6">
      <c r="A247" s="93" t="s">
        <v>472</v>
      </c>
      <c r="B247" s="12" t="s">
        <v>460</v>
      </c>
      <c r="C247" s="11" t="s">
        <v>46</v>
      </c>
      <c r="D247" s="41">
        <v>1</v>
      </c>
      <c r="E247" s="65"/>
      <c r="F247" s="15">
        <f t="shared" si="22"/>
        <v>0</v>
      </c>
    </row>
    <row r="248" spans="1:6">
      <c r="A248" s="111" t="s">
        <v>473</v>
      </c>
      <c r="B248" s="42" t="s">
        <v>474</v>
      </c>
      <c r="C248" s="38"/>
      <c r="D248" s="39"/>
      <c r="E248" s="40"/>
      <c r="F248" s="40"/>
    </row>
    <row r="249" spans="1:6">
      <c r="A249" s="93" t="s">
        <v>475</v>
      </c>
      <c r="B249" s="12" t="s">
        <v>450</v>
      </c>
      <c r="C249" s="11" t="s">
        <v>96</v>
      </c>
      <c r="D249" s="11">
        <v>1</v>
      </c>
      <c r="E249" s="65"/>
      <c r="F249" s="15">
        <f>D249*E249</f>
        <v>0</v>
      </c>
    </row>
    <row r="250" spans="1:6">
      <c r="A250" s="93" t="s">
        <v>476</v>
      </c>
      <c r="B250" s="26" t="s">
        <v>477</v>
      </c>
      <c r="C250" s="11" t="s">
        <v>96</v>
      </c>
      <c r="D250" s="11">
        <v>1</v>
      </c>
      <c r="E250" s="65"/>
      <c r="F250" s="15">
        <f>D250*E250</f>
        <v>0</v>
      </c>
    </row>
    <row r="251" spans="1:6">
      <c r="A251" s="93" t="s">
        <v>478</v>
      </c>
      <c r="B251" s="26" t="s">
        <v>458</v>
      </c>
      <c r="C251" s="11" t="s">
        <v>96</v>
      </c>
      <c r="D251" s="11">
        <v>1</v>
      </c>
      <c r="E251" s="65"/>
      <c r="F251" s="15">
        <f>D251*E251</f>
        <v>0</v>
      </c>
    </row>
    <row r="252" spans="1:6" s="138" customFormat="1">
      <c r="A252" s="147" t="s">
        <v>479</v>
      </c>
      <c r="B252" s="146" t="s">
        <v>480</v>
      </c>
      <c r="C252" s="148" t="s">
        <v>46</v>
      </c>
      <c r="D252" s="148">
        <v>1</v>
      </c>
      <c r="E252" s="149"/>
      <c r="F252" s="144">
        <f t="shared" ref="F252" si="23">D252*E252</f>
        <v>0</v>
      </c>
    </row>
    <row r="253" spans="1:6">
      <c r="A253" s="111" t="s">
        <v>481</v>
      </c>
      <c r="B253" s="39" t="s">
        <v>482</v>
      </c>
      <c r="C253" s="38"/>
      <c r="D253" s="39"/>
      <c r="E253" s="40"/>
      <c r="F253" s="40"/>
    </row>
    <row r="254" spans="1:6">
      <c r="A254" s="93" t="s">
        <v>483</v>
      </c>
      <c r="B254" s="12" t="s">
        <v>450</v>
      </c>
      <c r="C254" s="11" t="s">
        <v>96</v>
      </c>
      <c r="D254" s="41">
        <v>1</v>
      </c>
      <c r="E254" s="65"/>
      <c r="F254" s="15">
        <f>D254*E254</f>
        <v>0</v>
      </c>
    </row>
    <row r="255" spans="1:6">
      <c r="A255" s="93" t="s">
        <v>484</v>
      </c>
      <c r="B255" s="26" t="s">
        <v>477</v>
      </c>
      <c r="C255" s="11" t="s">
        <v>96</v>
      </c>
      <c r="D255" s="41">
        <v>1</v>
      </c>
      <c r="E255" s="65"/>
      <c r="F255" s="15">
        <f>D255*E255</f>
        <v>0</v>
      </c>
    </row>
    <row r="256" spans="1:6">
      <c r="A256" s="93" t="s">
        <v>485</v>
      </c>
      <c r="B256" s="12" t="s">
        <v>446</v>
      </c>
      <c r="C256" s="11" t="s">
        <v>96</v>
      </c>
      <c r="D256" s="41">
        <v>1</v>
      </c>
      <c r="E256" s="65"/>
      <c r="F256" s="15">
        <f>D256*E256</f>
        <v>0</v>
      </c>
    </row>
    <row r="257" spans="1:6">
      <c r="A257" s="93" t="s">
        <v>486</v>
      </c>
      <c r="B257" s="26" t="s">
        <v>448</v>
      </c>
      <c r="C257" s="11" t="s">
        <v>141</v>
      </c>
      <c r="D257" s="41">
        <v>5</v>
      </c>
      <c r="E257" s="65"/>
      <c r="F257" s="15">
        <f>D257*E257</f>
        <v>0</v>
      </c>
    </row>
    <row r="258" spans="1:6">
      <c r="A258" s="93" t="s">
        <v>487</v>
      </c>
      <c r="B258" s="26" t="s">
        <v>458</v>
      </c>
      <c r="C258" s="11" t="s">
        <v>96</v>
      </c>
      <c r="D258" s="41">
        <v>1</v>
      </c>
      <c r="E258" s="65"/>
      <c r="F258" s="15">
        <f>D258*E258</f>
        <v>0</v>
      </c>
    </row>
    <row r="259" spans="1:6">
      <c r="A259" s="107" t="s">
        <v>488</v>
      </c>
      <c r="B259" s="36" t="s">
        <v>489</v>
      </c>
      <c r="C259" s="16"/>
      <c r="D259" s="36"/>
      <c r="E259" s="37"/>
      <c r="F259" s="37"/>
    </row>
    <row r="260" spans="1:6">
      <c r="A260" s="93" t="s">
        <v>490</v>
      </c>
      <c r="B260" s="26" t="s">
        <v>491</v>
      </c>
      <c r="C260" s="11" t="s">
        <v>96</v>
      </c>
      <c r="D260" s="41">
        <v>1</v>
      </c>
      <c r="E260" s="65"/>
      <c r="F260" s="15">
        <f t="shared" ref="F260:F275" si="24">D260*E260</f>
        <v>0</v>
      </c>
    </row>
    <row r="261" spans="1:6">
      <c r="A261" s="93" t="s">
        <v>492</v>
      </c>
      <c r="B261" s="26" t="s">
        <v>493</v>
      </c>
      <c r="C261" s="11" t="s">
        <v>96</v>
      </c>
      <c r="D261" s="41">
        <v>1</v>
      </c>
      <c r="E261" s="65"/>
      <c r="F261" s="15">
        <f t="shared" si="24"/>
        <v>0</v>
      </c>
    </row>
    <row r="262" spans="1:6">
      <c r="A262" s="93" t="s">
        <v>494</v>
      </c>
      <c r="B262" s="26" t="s">
        <v>495</v>
      </c>
      <c r="C262" s="11" t="s">
        <v>141</v>
      </c>
      <c r="D262" s="41">
        <v>1.5</v>
      </c>
      <c r="E262" s="65"/>
      <c r="F262" s="15">
        <f t="shared" si="24"/>
        <v>0</v>
      </c>
    </row>
    <row r="263" spans="1:6">
      <c r="A263" s="93" t="s">
        <v>496</v>
      </c>
      <c r="B263" s="26" t="s">
        <v>497</v>
      </c>
      <c r="C263" s="11" t="s">
        <v>355</v>
      </c>
      <c r="D263" s="41">
        <v>5</v>
      </c>
      <c r="E263" s="65"/>
      <c r="F263" s="15">
        <f t="shared" si="24"/>
        <v>0</v>
      </c>
    </row>
    <row r="264" spans="1:6">
      <c r="A264" s="93" t="s">
        <v>498</v>
      </c>
      <c r="B264" s="26" t="s">
        <v>499</v>
      </c>
      <c r="C264" s="11" t="s">
        <v>352</v>
      </c>
      <c r="D264" s="41">
        <v>9</v>
      </c>
      <c r="E264" s="65"/>
      <c r="F264" s="15">
        <f t="shared" si="24"/>
        <v>0</v>
      </c>
    </row>
    <row r="265" spans="1:6">
      <c r="A265" s="93" t="s">
        <v>500</v>
      </c>
      <c r="B265" s="26" t="s">
        <v>501</v>
      </c>
      <c r="C265" s="11" t="s">
        <v>96</v>
      </c>
      <c r="D265" s="41">
        <v>1</v>
      </c>
      <c r="E265" s="65"/>
      <c r="F265" s="15">
        <f t="shared" si="24"/>
        <v>0</v>
      </c>
    </row>
    <row r="266" spans="1:6">
      <c r="A266" s="93" t="s">
        <v>502</v>
      </c>
      <c r="B266" s="26" t="s">
        <v>503</v>
      </c>
      <c r="C266" s="11" t="s">
        <v>96</v>
      </c>
      <c r="D266" s="41">
        <v>1</v>
      </c>
      <c r="E266" s="65"/>
      <c r="F266" s="15">
        <f t="shared" si="24"/>
        <v>0</v>
      </c>
    </row>
    <row r="267" spans="1:6">
      <c r="A267" s="93" t="s">
        <v>504</v>
      </c>
      <c r="B267" s="26" t="s">
        <v>505</v>
      </c>
      <c r="C267" s="11" t="s">
        <v>46</v>
      </c>
      <c r="D267" s="41">
        <v>1</v>
      </c>
      <c r="E267" s="65"/>
      <c r="F267" s="15">
        <f t="shared" si="24"/>
        <v>0</v>
      </c>
    </row>
    <row r="268" spans="1:6">
      <c r="A268" s="93" t="s">
        <v>506</v>
      </c>
      <c r="B268" s="26" t="s">
        <v>507</v>
      </c>
      <c r="C268" s="11" t="s">
        <v>352</v>
      </c>
      <c r="D268" s="41">
        <v>8</v>
      </c>
      <c r="E268" s="65"/>
      <c r="F268" s="15">
        <f t="shared" si="24"/>
        <v>0</v>
      </c>
    </row>
    <row r="269" spans="1:6">
      <c r="A269" s="93" t="s">
        <v>508</v>
      </c>
      <c r="B269" s="26" t="s">
        <v>509</v>
      </c>
      <c r="C269" s="11" t="s">
        <v>352</v>
      </c>
      <c r="D269" s="41">
        <v>15</v>
      </c>
      <c r="E269" s="65"/>
      <c r="F269" s="15">
        <f t="shared" si="24"/>
        <v>0</v>
      </c>
    </row>
    <row r="270" spans="1:6">
      <c r="A270" s="93" t="s">
        <v>510</v>
      </c>
      <c r="B270" s="26" t="s">
        <v>511</v>
      </c>
      <c r="C270" s="11" t="s">
        <v>96</v>
      </c>
      <c r="D270" s="41">
        <v>1</v>
      </c>
      <c r="E270" s="65"/>
      <c r="F270" s="15">
        <f t="shared" si="24"/>
        <v>0</v>
      </c>
    </row>
    <row r="271" spans="1:6">
      <c r="A271" s="93" t="s">
        <v>512</v>
      </c>
      <c r="B271" s="26" t="s">
        <v>513</v>
      </c>
      <c r="C271" s="11" t="s">
        <v>352</v>
      </c>
      <c r="D271" s="41">
        <v>15</v>
      </c>
      <c r="E271" s="65"/>
      <c r="F271" s="15">
        <f t="shared" si="24"/>
        <v>0</v>
      </c>
    </row>
    <row r="272" spans="1:6">
      <c r="A272" s="93" t="s">
        <v>514</v>
      </c>
      <c r="B272" s="26" t="s">
        <v>446</v>
      </c>
      <c r="C272" s="11" t="s">
        <v>96</v>
      </c>
      <c r="D272" s="41">
        <v>1</v>
      </c>
      <c r="E272" s="65"/>
      <c r="F272" s="15">
        <f t="shared" si="24"/>
        <v>0</v>
      </c>
    </row>
    <row r="273" spans="1:6">
      <c r="A273" s="93" t="s">
        <v>515</v>
      </c>
      <c r="B273" s="26" t="s">
        <v>448</v>
      </c>
      <c r="C273" s="11" t="s">
        <v>141</v>
      </c>
      <c r="D273" s="41">
        <v>17</v>
      </c>
      <c r="E273" s="65"/>
      <c r="F273" s="15">
        <f t="shared" si="24"/>
        <v>0</v>
      </c>
    </row>
    <row r="274" spans="1:6">
      <c r="A274" s="93" t="s">
        <v>516</v>
      </c>
      <c r="B274" s="26" t="s">
        <v>458</v>
      </c>
      <c r="C274" s="11" t="s">
        <v>96</v>
      </c>
      <c r="D274" s="41">
        <v>1</v>
      </c>
      <c r="E274" s="65"/>
      <c r="F274" s="15">
        <f t="shared" si="24"/>
        <v>0</v>
      </c>
    </row>
    <row r="275" spans="1:6">
      <c r="A275" s="93" t="s">
        <v>517</v>
      </c>
      <c r="B275" s="26" t="s">
        <v>518</v>
      </c>
      <c r="C275" s="11" t="s">
        <v>46</v>
      </c>
      <c r="D275" s="41">
        <v>1</v>
      </c>
      <c r="E275" s="65"/>
      <c r="F275" s="15">
        <f t="shared" si="24"/>
        <v>0</v>
      </c>
    </row>
    <row r="276" spans="1:6">
      <c r="A276" s="111" t="s">
        <v>519</v>
      </c>
      <c r="B276" s="39" t="s">
        <v>520</v>
      </c>
      <c r="C276" s="38"/>
      <c r="D276" s="39"/>
      <c r="E276" s="40"/>
      <c r="F276" s="40"/>
    </row>
    <row r="277" spans="1:6">
      <c r="A277" s="93" t="s">
        <v>521</v>
      </c>
      <c r="B277" s="26" t="s">
        <v>495</v>
      </c>
      <c r="C277" s="11" t="s">
        <v>141</v>
      </c>
      <c r="D277" s="41">
        <v>1.2</v>
      </c>
      <c r="E277" s="65"/>
      <c r="F277" s="15">
        <f>D277*E277</f>
        <v>0</v>
      </c>
    </row>
    <row r="278" spans="1:6">
      <c r="A278" s="93" t="s">
        <v>522</v>
      </c>
      <c r="B278" s="26" t="s">
        <v>497</v>
      </c>
      <c r="C278" s="11" t="s">
        <v>355</v>
      </c>
      <c r="D278" s="41">
        <v>3</v>
      </c>
      <c r="E278" s="65"/>
      <c r="F278" s="15">
        <f>D278*E278</f>
        <v>0</v>
      </c>
    </row>
    <row r="279" spans="1:6">
      <c r="A279" s="93" t="s">
        <v>523</v>
      </c>
      <c r="B279" s="26" t="s">
        <v>524</v>
      </c>
      <c r="C279" s="11" t="s">
        <v>352</v>
      </c>
      <c r="D279" s="28">
        <v>12</v>
      </c>
      <c r="E279" s="65"/>
      <c r="F279" s="15">
        <f>D279*E279</f>
        <v>0</v>
      </c>
    </row>
    <row r="280" spans="1:6">
      <c r="A280" s="93" t="s">
        <v>525</v>
      </c>
      <c r="B280" s="43" t="s">
        <v>526</v>
      </c>
      <c r="C280" s="11" t="s">
        <v>41</v>
      </c>
      <c r="D280" s="28">
        <v>1</v>
      </c>
      <c r="E280" s="65"/>
      <c r="F280" s="15">
        <f>D280*E280</f>
        <v>0</v>
      </c>
    </row>
    <row r="281" spans="1:6">
      <c r="A281" s="111" t="s">
        <v>527</v>
      </c>
      <c r="B281" s="39" t="s">
        <v>528</v>
      </c>
      <c r="C281" s="38"/>
      <c r="D281" s="39"/>
      <c r="E281" s="40"/>
      <c r="F281" s="40"/>
    </row>
    <row r="282" spans="1:6">
      <c r="A282" s="93" t="s">
        <v>529</v>
      </c>
      <c r="B282" s="26" t="s">
        <v>495</v>
      </c>
      <c r="C282" s="11" t="s">
        <v>141</v>
      </c>
      <c r="D282" s="41">
        <v>1.2</v>
      </c>
      <c r="E282" s="65"/>
      <c r="F282" s="15">
        <f>D282*E282</f>
        <v>0</v>
      </c>
    </row>
    <row r="283" spans="1:6">
      <c r="A283" s="93" t="s">
        <v>530</v>
      </c>
      <c r="B283" s="26" t="s">
        <v>497</v>
      </c>
      <c r="C283" s="11" t="s">
        <v>355</v>
      </c>
      <c r="D283" s="41">
        <v>3</v>
      </c>
      <c r="E283" s="65"/>
      <c r="F283" s="15">
        <f>D283*E283</f>
        <v>0</v>
      </c>
    </row>
    <row r="284" spans="1:6">
      <c r="A284" s="93" t="s">
        <v>531</v>
      </c>
      <c r="B284" s="26" t="s">
        <v>524</v>
      </c>
      <c r="C284" s="11" t="s">
        <v>352</v>
      </c>
      <c r="D284" s="28">
        <v>12</v>
      </c>
      <c r="E284" s="65"/>
      <c r="F284" s="15">
        <f>D284*E284</f>
        <v>0</v>
      </c>
    </row>
    <row r="285" spans="1:6">
      <c r="A285" s="93" t="s">
        <v>532</v>
      </c>
      <c r="B285" s="43" t="s">
        <v>526</v>
      </c>
      <c r="C285" s="11" t="s">
        <v>41</v>
      </c>
      <c r="D285" s="28">
        <v>1</v>
      </c>
      <c r="E285" s="65"/>
      <c r="F285" s="15">
        <f>D285*E285</f>
        <v>0</v>
      </c>
    </row>
    <row r="286" spans="1:6">
      <c r="A286" s="111" t="s">
        <v>533</v>
      </c>
      <c r="B286" s="39" t="s">
        <v>534</v>
      </c>
      <c r="C286" s="38"/>
      <c r="D286" s="39"/>
      <c r="E286" s="40"/>
      <c r="F286" s="40"/>
    </row>
    <row r="287" spans="1:6">
      <c r="A287" s="93" t="s">
        <v>535</v>
      </c>
      <c r="B287" s="26" t="s">
        <v>495</v>
      </c>
      <c r="C287" s="11" t="s">
        <v>141</v>
      </c>
      <c r="D287" s="41">
        <v>1.2</v>
      </c>
      <c r="E287" s="65"/>
      <c r="F287" s="15">
        <f>D287*E287</f>
        <v>0</v>
      </c>
    </row>
    <row r="288" spans="1:6">
      <c r="A288" s="93" t="s">
        <v>536</v>
      </c>
      <c r="B288" s="26" t="s">
        <v>497</v>
      </c>
      <c r="C288" s="11" t="s">
        <v>355</v>
      </c>
      <c r="D288" s="41">
        <v>3</v>
      </c>
      <c r="E288" s="65"/>
      <c r="F288" s="15">
        <f>D288*E288</f>
        <v>0</v>
      </c>
    </row>
    <row r="289" spans="1:6">
      <c r="A289" s="93" t="s">
        <v>537</v>
      </c>
      <c r="B289" s="26" t="s">
        <v>524</v>
      </c>
      <c r="C289" s="11" t="s">
        <v>352</v>
      </c>
      <c r="D289" s="28">
        <v>12</v>
      </c>
      <c r="E289" s="65"/>
      <c r="F289" s="15">
        <f>D289*E289</f>
        <v>0</v>
      </c>
    </row>
    <row r="290" spans="1:6">
      <c r="A290" s="93" t="s">
        <v>538</v>
      </c>
      <c r="B290" s="43" t="s">
        <v>526</v>
      </c>
      <c r="C290" s="11" t="s">
        <v>41</v>
      </c>
      <c r="D290" s="28">
        <v>1</v>
      </c>
      <c r="E290" s="65"/>
      <c r="F290" s="15">
        <f>D290*E290</f>
        <v>0</v>
      </c>
    </row>
    <row r="291" spans="1:6">
      <c r="A291" s="111" t="s">
        <v>539</v>
      </c>
      <c r="B291" s="39" t="s">
        <v>540</v>
      </c>
      <c r="C291" s="38"/>
      <c r="D291" s="39"/>
      <c r="E291" s="40"/>
      <c r="F291" s="40"/>
    </row>
    <row r="292" spans="1:6">
      <c r="A292" s="93" t="s">
        <v>541</v>
      </c>
      <c r="B292" s="26" t="s">
        <v>495</v>
      </c>
      <c r="C292" s="11" t="s">
        <v>141</v>
      </c>
      <c r="D292" s="41">
        <v>1.2</v>
      </c>
      <c r="E292" s="65"/>
      <c r="F292" s="15">
        <f>D292*E292</f>
        <v>0</v>
      </c>
    </row>
    <row r="293" spans="1:6">
      <c r="A293" s="93" t="s">
        <v>542</v>
      </c>
      <c r="B293" s="26" t="s">
        <v>497</v>
      </c>
      <c r="C293" s="11" t="s">
        <v>355</v>
      </c>
      <c r="D293" s="41">
        <v>3</v>
      </c>
      <c r="E293" s="65"/>
      <c r="F293" s="15">
        <f>D293*E293</f>
        <v>0</v>
      </c>
    </row>
    <row r="294" spans="1:6">
      <c r="A294" s="93" t="s">
        <v>543</v>
      </c>
      <c r="B294" s="26" t="s">
        <v>524</v>
      </c>
      <c r="C294" s="11" t="s">
        <v>352</v>
      </c>
      <c r="D294" s="28">
        <v>12</v>
      </c>
      <c r="E294" s="65"/>
      <c r="F294" s="15">
        <f>D294*E294</f>
        <v>0</v>
      </c>
    </row>
    <row r="295" spans="1:6">
      <c r="A295" s="93" t="s">
        <v>544</v>
      </c>
      <c r="B295" s="43" t="s">
        <v>526</v>
      </c>
      <c r="C295" s="11" t="s">
        <v>41</v>
      </c>
      <c r="D295" s="28">
        <v>1</v>
      </c>
      <c r="E295" s="65"/>
      <c r="F295" s="15">
        <f>D295*E295</f>
        <v>0</v>
      </c>
    </row>
    <row r="296" spans="1:6">
      <c r="A296" s="111" t="s">
        <v>545</v>
      </c>
      <c r="B296" s="39" t="s">
        <v>546</v>
      </c>
      <c r="C296" s="38"/>
      <c r="D296" s="39"/>
      <c r="E296" s="40"/>
      <c r="F296" s="40"/>
    </row>
    <row r="297" spans="1:6">
      <c r="A297" s="93" t="s">
        <v>547</v>
      </c>
      <c r="B297" s="26" t="s">
        <v>548</v>
      </c>
      <c r="C297" s="11" t="s">
        <v>352</v>
      </c>
      <c r="D297" s="28">
        <f>4*12</f>
        <v>48</v>
      </c>
      <c r="E297" s="65"/>
      <c r="F297" s="15">
        <f>D297*E297</f>
        <v>0</v>
      </c>
    </row>
    <row r="298" spans="1:6" s="150" customFormat="1">
      <c r="A298" s="170" t="s">
        <v>549</v>
      </c>
      <c r="B298" s="163" t="s">
        <v>550</v>
      </c>
      <c r="C298" s="162"/>
      <c r="D298" s="163"/>
      <c r="E298" s="164"/>
      <c r="F298" s="164"/>
    </row>
    <row r="299" spans="1:6" s="138" customFormat="1">
      <c r="A299" s="147" t="s">
        <v>551</v>
      </c>
      <c r="B299" s="146" t="s">
        <v>552</v>
      </c>
      <c r="C299" s="148" t="s">
        <v>41</v>
      </c>
      <c r="D299" s="130">
        <v>2</v>
      </c>
      <c r="E299" s="149"/>
      <c r="F299" s="144">
        <f>D299*E299</f>
        <v>0</v>
      </c>
    </row>
    <row r="300" spans="1:6" s="138" customFormat="1">
      <c r="A300" s="147" t="s">
        <v>553</v>
      </c>
      <c r="B300" s="135" t="s">
        <v>876</v>
      </c>
      <c r="C300" s="148" t="s">
        <v>46</v>
      </c>
      <c r="D300" s="130">
        <v>18</v>
      </c>
      <c r="E300" s="149"/>
      <c r="F300" s="144">
        <f>D300*E300</f>
        <v>0</v>
      </c>
    </row>
    <row r="301" spans="1:6">
      <c r="A301" s="111" t="s">
        <v>554</v>
      </c>
      <c r="B301" s="39" t="s">
        <v>555</v>
      </c>
      <c r="C301" s="38"/>
      <c r="D301" s="39"/>
      <c r="E301" s="40"/>
      <c r="F301" s="40"/>
    </row>
    <row r="302" spans="1:6">
      <c r="A302" s="93" t="s">
        <v>556</v>
      </c>
      <c r="B302" s="26" t="s">
        <v>555</v>
      </c>
      <c r="C302" s="148" t="s">
        <v>41</v>
      </c>
      <c r="D302" s="130">
        <v>1</v>
      </c>
      <c r="E302" s="149"/>
      <c r="F302" s="144">
        <f>D302*E302</f>
        <v>0</v>
      </c>
    </row>
    <row r="303" spans="1:6">
      <c r="A303" s="111" t="s">
        <v>557</v>
      </c>
      <c r="B303" s="39" t="s">
        <v>558</v>
      </c>
      <c r="C303" s="38"/>
      <c r="D303" s="39"/>
      <c r="E303" s="40"/>
      <c r="F303" s="40"/>
    </row>
    <row r="304" spans="1:6" s="138" customFormat="1">
      <c r="A304" s="147" t="s">
        <v>559</v>
      </c>
      <c r="B304" s="146" t="s">
        <v>560</v>
      </c>
      <c r="C304" s="148" t="s">
        <v>355</v>
      </c>
      <c r="D304" s="136">
        <v>1116</v>
      </c>
      <c r="E304" s="149"/>
      <c r="F304" s="144">
        <f>D304*E304</f>
        <v>0</v>
      </c>
    </row>
    <row r="305" spans="1:6" s="138" customFormat="1">
      <c r="A305" s="147" t="s">
        <v>561</v>
      </c>
      <c r="B305" s="146" t="s">
        <v>562</v>
      </c>
      <c r="C305" s="148" t="s">
        <v>355</v>
      </c>
      <c r="D305" s="136">
        <v>168</v>
      </c>
      <c r="E305" s="149"/>
      <c r="F305" s="144">
        <f t="shared" ref="F305:F307" si="25">D305*E305</f>
        <v>0</v>
      </c>
    </row>
    <row r="306" spans="1:6" s="138" customFormat="1">
      <c r="A306" s="147" t="s">
        <v>563</v>
      </c>
      <c r="B306" s="146" t="s">
        <v>564</v>
      </c>
      <c r="C306" s="148" t="s">
        <v>46</v>
      </c>
      <c r="D306" s="136">
        <v>30</v>
      </c>
      <c r="E306" s="149"/>
      <c r="F306" s="144">
        <f t="shared" si="25"/>
        <v>0</v>
      </c>
    </row>
    <row r="307" spans="1:6" s="138" customFormat="1">
      <c r="A307" s="147" t="s">
        <v>565</v>
      </c>
      <c r="B307" s="146" t="s">
        <v>566</v>
      </c>
      <c r="C307" s="148" t="s">
        <v>352</v>
      </c>
      <c r="D307" s="136">
        <v>7956</v>
      </c>
      <c r="E307" s="149"/>
      <c r="F307" s="144">
        <f t="shared" si="25"/>
        <v>0</v>
      </c>
    </row>
    <row r="308" spans="1:6">
      <c r="A308" s="111" t="s">
        <v>567</v>
      </c>
      <c r="B308" s="39" t="s">
        <v>568</v>
      </c>
      <c r="C308" s="38"/>
      <c r="D308" s="39"/>
      <c r="E308" s="40"/>
      <c r="F308" s="40"/>
    </row>
    <row r="309" spans="1:6" s="138" customFormat="1">
      <c r="A309" s="147" t="s">
        <v>569</v>
      </c>
      <c r="B309" s="146" t="s">
        <v>570</v>
      </c>
      <c r="C309" s="148" t="s">
        <v>352</v>
      </c>
      <c r="D309" s="136">
        <v>140</v>
      </c>
      <c r="E309" s="149"/>
      <c r="F309" s="144">
        <f>D309*E309</f>
        <v>0</v>
      </c>
    </row>
    <row r="310" spans="1:6">
      <c r="A310" s="110"/>
      <c r="B310" s="35" t="s">
        <v>571</v>
      </c>
      <c r="C310" s="8"/>
      <c r="D310" s="9"/>
      <c r="E310" s="23"/>
      <c r="F310" s="24">
        <f>SUM(F230:F309)</f>
        <v>0</v>
      </c>
    </row>
    <row r="311" spans="1:6">
      <c r="A311" s="93"/>
      <c r="B311"/>
      <c r="C311" s="11"/>
      <c r="D311" s="11"/>
      <c r="E311" s="15"/>
      <c r="F311" s="15"/>
    </row>
    <row r="312" spans="1:6" ht="18">
      <c r="A312" s="168">
        <v>900</v>
      </c>
      <c r="B312" s="33" t="s">
        <v>21</v>
      </c>
      <c r="C312" s="30"/>
      <c r="D312" s="33"/>
      <c r="E312" s="34"/>
      <c r="F312" s="34"/>
    </row>
    <row r="313" spans="1:6">
      <c r="A313" s="111" t="s">
        <v>572</v>
      </c>
      <c r="B313" s="39" t="s">
        <v>87</v>
      </c>
      <c r="C313" s="38"/>
      <c r="D313" s="39"/>
      <c r="E313" s="40"/>
      <c r="F313" s="40"/>
    </row>
    <row r="314" spans="1:6">
      <c r="A314" s="93">
        <v>900.00099999999998</v>
      </c>
      <c r="B314" s="26" t="s">
        <v>573</v>
      </c>
      <c r="C314" s="11" t="s">
        <v>41</v>
      </c>
      <c r="D314" s="44">
        <v>1</v>
      </c>
      <c r="E314" s="15"/>
      <c r="F314" s="15">
        <f t="shared" ref="F314" si="26">D314*E314</f>
        <v>0</v>
      </c>
    </row>
    <row r="315" spans="1:6">
      <c r="A315" s="93">
        <v>900.00199999999995</v>
      </c>
      <c r="B315" s="26" t="s">
        <v>574</v>
      </c>
      <c r="C315" s="11" t="s">
        <v>41</v>
      </c>
      <c r="D315" s="44">
        <v>1</v>
      </c>
      <c r="E315" s="15"/>
      <c r="F315" s="15">
        <f t="shared" ref="F315:F323" si="27">D315*E315</f>
        <v>0</v>
      </c>
    </row>
    <row r="316" spans="1:6">
      <c r="A316" s="111" t="s">
        <v>575</v>
      </c>
      <c r="B316" s="39" t="s">
        <v>576</v>
      </c>
      <c r="C316" s="38"/>
      <c r="D316" s="39"/>
      <c r="E316" s="40"/>
      <c r="F316" s="40"/>
    </row>
    <row r="317" spans="1:6">
      <c r="A317" s="93" t="s">
        <v>577</v>
      </c>
      <c r="B317" s="26" t="s">
        <v>578</v>
      </c>
      <c r="C317" s="11" t="s">
        <v>46</v>
      </c>
      <c r="D317" s="44">
        <v>3</v>
      </c>
      <c r="E317" s="15"/>
      <c r="F317" s="15">
        <f t="shared" si="27"/>
        <v>0</v>
      </c>
    </row>
    <row r="318" spans="1:6">
      <c r="A318" s="93" t="s">
        <v>579</v>
      </c>
      <c r="B318" s="26" t="s">
        <v>580</v>
      </c>
      <c r="C318" s="11" t="s">
        <v>141</v>
      </c>
      <c r="D318" s="44">
        <f>5+5+5+2</f>
        <v>17</v>
      </c>
      <c r="E318" s="15"/>
      <c r="F318" s="15">
        <f t="shared" si="27"/>
        <v>0</v>
      </c>
    </row>
    <row r="319" spans="1:6">
      <c r="A319" s="93" t="s">
        <v>581</v>
      </c>
      <c r="B319" s="26" t="s">
        <v>582</v>
      </c>
      <c r="C319" s="11" t="s">
        <v>141</v>
      </c>
      <c r="D319" s="44">
        <f>280*1.1</f>
        <v>308</v>
      </c>
      <c r="E319" s="15"/>
      <c r="F319" s="15">
        <f t="shared" si="27"/>
        <v>0</v>
      </c>
    </row>
    <row r="320" spans="1:6">
      <c r="A320" s="93" t="s">
        <v>583</v>
      </c>
      <c r="B320" s="26" t="s">
        <v>584</v>
      </c>
      <c r="C320" s="11" t="s">
        <v>141</v>
      </c>
      <c r="D320" s="44">
        <f>280*1.1</f>
        <v>308</v>
      </c>
      <c r="E320" s="15"/>
      <c r="F320" s="15">
        <f t="shared" si="27"/>
        <v>0</v>
      </c>
    </row>
    <row r="321" spans="1:6">
      <c r="A321" s="93" t="s">
        <v>585</v>
      </c>
      <c r="B321" s="26" t="s">
        <v>586</v>
      </c>
      <c r="C321" s="11" t="s">
        <v>46</v>
      </c>
      <c r="D321" s="44">
        <v>4</v>
      </c>
      <c r="E321" s="15"/>
      <c r="F321" s="15">
        <f t="shared" si="27"/>
        <v>0</v>
      </c>
    </row>
    <row r="322" spans="1:6">
      <c r="A322" s="93" t="s">
        <v>587</v>
      </c>
      <c r="B322" s="26" t="s">
        <v>588</v>
      </c>
      <c r="C322" s="11" t="s">
        <v>46</v>
      </c>
      <c r="D322" s="44">
        <v>4</v>
      </c>
      <c r="E322" s="15"/>
      <c r="F322" s="15">
        <f t="shared" si="27"/>
        <v>0</v>
      </c>
    </row>
    <row r="323" spans="1:6">
      <c r="A323" s="93" t="s">
        <v>589</v>
      </c>
      <c r="B323" s="26" t="s">
        <v>590</v>
      </c>
      <c r="C323" s="11" t="s">
        <v>46</v>
      </c>
      <c r="D323" s="44">
        <v>8</v>
      </c>
      <c r="E323" s="15"/>
      <c r="F323" s="15">
        <f t="shared" si="27"/>
        <v>0</v>
      </c>
    </row>
    <row r="324" spans="1:6">
      <c r="A324" s="93" t="s">
        <v>591</v>
      </c>
      <c r="B324" s="26" t="s">
        <v>592</v>
      </c>
      <c r="C324" s="11" t="s">
        <v>46</v>
      </c>
      <c r="D324" s="44">
        <v>4</v>
      </c>
      <c r="E324" s="15"/>
      <c r="F324" s="15">
        <f t="shared" ref="F324" si="28">D324*E324</f>
        <v>0</v>
      </c>
    </row>
    <row r="325" spans="1:6">
      <c r="A325" s="93" t="s">
        <v>593</v>
      </c>
      <c r="B325" s="26" t="s">
        <v>594</v>
      </c>
      <c r="C325" s="11" t="s">
        <v>46</v>
      </c>
      <c r="D325" s="44">
        <v>4</v>
      </c>
      <c r="E325" s="15"/>
      <c r="F325" s="15">
        <f t="shared" ref="F325:F327" si="29">D325*E325</f>
        <v>0</v>
      </c>
    </row>
    <row r="326" spans="1:6">
      <c r="A326" s="93" t="s">
        <v>595</v>
      </c>
      <c r="B326" s="26" t="s">
        <v>596</v>
      </c>
      <c r="C326" s="11" t="s">
        <v>141</v>
      </c>
      <c r="D326" s="44">
        <v>6</v>
      </c>
      <c r="E326" s="15"/>
      <c r="F326" s="15">
        <f t="shared" si="29"/>
        <v>0</v>
      </c>
    </row>
    <row r="327" spans="1:6">
      <c r="A327" s="93" t="s">
        <v>597</v>
      </c>
      <c r="B327" s="26" t="s">
        <v>598</v>
      </c>
      <c r="C327" s="11" t="s">
        <v>41</v>
      </c>
      <c r="D327" s="44">
        <v>1</v>
      </c>
      <c r="E327" s="15"/>
      <c r="F327" s="15">
        <f t="shared" si="29"/>
        <v>0</v>
      </c>
    </row>
    <row r="328" spans="1:6">
      <c r="A328" s="111" t="s">
        <v>599</v>
      </c>
      <c r="B328" s="39" t="s">
        <v>600</v>
      </c>
      <c r="C328" s="38"/>
      <c r="D328" s="39"/>
      <c r="E328" s="40"/>
      <c r="F328" s="40"/>
    </row>
    <row r="329" spans="1:6">
      <c r="A329" s="93" t="s">
        <v>601</v>
      </c>
      <c r="B329" s="26" t="s">
        <v>602</v>
      </c>
      <c r="C329" s="11" t="s">
        <v>141</v>
      </c>
      <c r="D329" s="44">
        <f>D318</f>
        <v>17</v>
      </c>
      <c r="E329" s="15"/>
      <c r="F329" s="15">
        <f t="shared" ref="F329:F331" si="30">D329*E329</f>
        <v>0</v>
      </c>
    </row>
    <row r="330" spans="1:6">
      <c r="A330" s="93" t="s">
        <v>603</v>
      </c>
      <c r="B330" s="26" t="s">
        <v>604</v>
      </c>
      <c r="C330" s="11" t="s">
        <v>46</v>
      </c>
      <c r="D330" s="44">
        <v>4</v>
      </c>
      <c r="E330" s="15"/>
      <c r="F330" s="15">
        <f t="shared" si="30"/>
        <v>0</v>
      </c>
    </row>
    <row r="331" spans="1:6">
      <c r="A331" s="93" t="s">
        <v>605</v>
      </c>
      <c r="B331" s="26" t="s">
        <v>606</v>
      </c>
      <c r="C331" s="11" t="s">
        <v>46</v>
      </c>
      <c r="D331" s="44">
        <v>4</v>
      </c>
      <c r="E331" s="15"/>
      <c r="F331" s="15">
        <f t="shared" si="30"/>
        <v>0</v>
      </c>
    </row>
    <row r="332" spans="1:6">
      <c r="A332" s="93" t="s">
        <v>607</v>
      </c>
      <c r="B332" s="26" t="s">
        <v>608</v>
      </c>
      <c r="C332" s="11" t="s">
        <v>46</v>
      </c>
      <c r="D332" s="44">
        <v>4</v>
      </c>
      <c r="E332" s="15"/>
      <c r="F332" s="15">
        <f t="shared" ref="F332:F336" si="31">D332*E332</f>
        <v>0</v>
      </c>
    </row>
    <row r="333" spans="1:6">
      <c r="A333" s="93" t="s">
        <v>609</v>
      </c>
      <c r="B333" s="26" t="s">
        <v>610</v>
      </c>
      <c r="C333" s="11" t="s">
        <v>46</v>
      </c>
      <c r="D333" s="44">
        <v>1</v>
      </c>
      <c r="E333" s="15"/>
      <c r="F333" s="15">
        <f t="shared" si="31"/>
        <v>0</v>
      </c>
    </row>
    <row r="334" spans="1:6">
      <c r="A334" s="93" t="s">
        <v>611</v>
      </c>
      <c r="B334" s="26" t="s">
        <v>612</v>
      </c>
      <c r="C334" s="11" t="s">
        <v>46</v>
      </c>
      <c r="D334" s="44">
        <v>1</v>
      </c>
      <c r="E334" s="15"/>
      <c r="F334" s="15">
        <f t="shared" si="31"/>
        <v>0</v>
      </c>
    </row>
    <row r="335" spans="1:6">
      <c r="A335" s="93" t="s">
        <v>613</v>
      </c>
      <c r="B335" s="26" t="s">
        <v>614</v>
      </c>
      <c r="C335" s="11" t="s">
        <v>46</v>
      </c>
      <c r="D335" s="44">
        <v>2</v>
      </c>
      <c r="E335" s="15"/>
      <c r="F335" s="15">
        <f t="shared" si="31"/>
        <v>0</v>
      </c>
    </row>
    <row r="336" spans="1:6">
      <c r="A336" s="93" t="s">
        <v>613</v>
      </c>
      <c r="B336" s="26" t="s">
        <v>615</v>
      </c>
      <c r="C336" s="11" t="s">
        <v>352</v>
      </c>
      <c r="D336" s="44">
        <v>250</v>
      </c>
      <c r="E336" s="15"/>
      <c r="F336" s="15">
        <f t="shared" si="31"/>
        <v>0</v>
      </c>
    </row>
    <row r="337" spans="1:6">
      <c r="A337" s="110"/>
      <c r="B337" s="35" t="s">
        <v>616</v>
      </c>
      <c r="C337" s="8"/>
      <c r="D337" s="9"/>
      <c r="E337" s="23"/>
      <c r="F337" s="24">
        <f>SUM(F313:F336)</f>
        <v>0</v>
      </c>
    </row>
    <row r="338" spans="1:6">
      <c r="A338" s="112"/>
      <c r="B338"/>
      <c r="C338" s="45"/>
      <c r="D338" s="46"/>
      <c r="E338" s="47"/>
      <c r="F338" s="48"/>
    </row>
    <row r="339" spans="1:6" ht="18">
      <c r="A339" s="108">
        <v>1000</v>
      </c>
      <c r="B339" s="33" t="s">
        <v>23</v>
      </c>
      <c r="C339" s="30"/>
      <c r="D339" s="33"/>
      <c r="E339" s="34"/>
      <c r="F339" s="34"/>
    </row>
    <row r="340" spans="1:6">
      <c r="A340" s="93" t="s">
        <v>617</v>
      </c>
      <c r="B340" s="26" t="s">
        <v>618</v>
      </c>
      <c r="C340" s="11" t="s">
        <v>41</v>
      </c>
      <c r="D340" s="11">
        <v>1</v>
      </c>
      <c r="E340" s="15"/>
      <c r="F340" s="15">
        <f t="shared" ref="F340:F375" si="32">D340*E340</f>
        <v>0</v>
      </c>
    </row>
    <row r="341" spans="1:6">
      <c r="A341" s="93" t="s">
        <v>619</v>
      </c>
      <c r="B341" s="26" t="s">
        <v>620</v>
      </c>
      <c r="C341" s="11" t="s">
        <v>621</v>
      </c>
      <c r="D341" s="11">
        <v>26</v>
      </c>
      <c r="E341" s="15"/>
      <c r="F341" s="15">
        <f t="shared" si="32"/>
        <v>0</v>
      </c>
    </row>
    <row r="342" spans="1:6">
      <c r="A342" s="93" t="s">
        <v>622</v>
      </c>
      <c r="B342" s="26" t="s">
        <v>623</v>
      </c>
      <c r="C342" s="11" t="s">
        <v>41</v>
      </c>
      <c r="D342" s="11">
        <v>1</v>
      </c>
      <c r="E342" s="15"/>
      <c r="F342" s="15">
        <f t="shared" si="32"/>
        <v>0</v>
      </c>
    </row>
    <row r="343" spans="1:6">
      <c r="A343" s="107" t="s">
        <v>624</v>
      </c>
      <c r="B343" s="36" t="s">
        <v>625</v>
      </c>
      <c r="C343" s="16"/>
      <c r="D343" s="36"/>
      <c r="E343" s="37"/>
      <c r="F343" s="37"/>
    </row>
    <row r="344" spans="1:6">
      <c r="A344" s="93" t="s">
        <v>626</v>
      </c>
      <c r="B344" s="26" t="s">
        <v>627</v>
      </c>
      <c r="C344" s="11" t="s">
        <v>41</v>
      </c>
      <c r="D344" s="11">
        <v>1</v>
      </c>
      <c r="E344" s="15"/>
      <c r="F344" s="15">
        <f t="shared" si="32"/>
        <v>0</v>
      </c>
    </row>
    <row r="345" spans="1:6">
      <c r="A345" s="93" t="s">
        <v>628</v>
      </c>
      <c r="B345" s="26" t="s">
        <v>629</v>
      </c>
      <c r="C345" s="11" t="s">
        <v>41</v>
      </c>
      <c r="D345" s="11">
        <v>1</v>
      </c>
      <c r="E345" s="15"/>
      <c r="F345" s="15">
        <f t="shared" si="32"/>
        <v>0</v>
      </c>
    </row>
    <row r="346" spans="1:6">
      <c r="A346" s="93" t="s">
        <v>630</v>
      </c>
      <c r="B346" s="26" t="s">
        <v>631</v>
      </c>
      <c r="C346" s="11" t="s">
        <v>41</v>
      </c>
      <c r="D346" s="11">
        <v>1</v>
      </c>
      <c r="E346" s="15"/>
      <c r="F346" s="15">
        <f t="shared" si="32"/>
        <v>0</v>
      </c>
    </row>
    <row r="347" spans="1:6">
      <c r="A347" s="93" t="s">
        <v>632</v>
      </c>
      <c r="B347" s="26" t="s">
        <v>633</v>
      </c>
      <c r="C347" s="11" t="s">
        <v>41</v>
      </c>
      <c r="D347" s="11">
        <v>1</v>
      </c>
      <c r="E347" s="15"/>
      <c r="F347" s="15">
        <f t="shared" si="32"/>
        <v>0</v>
      </c>
    </row>
    <row r="348" spans="1:6">
      <c r="A348" s="93" t="s">
        <v>634</v>
      </c>
      <c r="B348" s="26" t="s">
        <v>635</v>
      </c>
      <c r="C348" s="11" t="s">
        <v>41</v>
      </c>
      <c r="D348" s="11">
        <v>1</v>
      </c>
      <c r="E348" s="15"/>
      <c r="F348" s="15">
        <f t="shared" si="32"/>
        <v>0</v>
      </c>
    </row>
    <row r="349" spans="1:6">
      <c r="A349" s="93" t="s">
        <v>636</v>
      </c>
      <c r="B349" s="26" t="s">
        <v>637</v>
      </c>
      <c r="C349" s="11" t="s">
        <v>41</v>
      </c>
      <c r="D349" s="11">
        <v>1</v>
      </c>
      <c r="E349" s="15"/>
      <c r="F349" s="15">
        <f t="shared" si="32"/>
        <v>0</v>
      </c>
    </row>
    <row r="350" spans="1:6">
      <c r="A350" s="93" t="s">
        <v>638</v>
      </c>
      <c r="B350" s="26" t="s">
        <v>639</v>
      </c>
      <c r="C350" s="11" t="s">
        <v>41</v>
      </c>
      <c r="D350" s="11">
        <v>1</v>
      </c>
      <c r="E350" s="15"/>
      <c r="F350" s="15">
        <f t="shared" si="32"/>
        <v>0</v>
      </c>
    </row>
    <row r="351" spans="1:6">
      <c r="A351" s="93" t="s">
        <v>640</v>
      </c>
      <c r="B351" s="26" t="s">
        <v>641</v>
      </c>
      <c r="C351" s="11" t="s">
        <v>41</v>
      </c>
      <c r="D351" s="11">
        <v>1</v>
      </c>
      <c r="E351" s="15"/>
      <c r="F351" s="15">
        <f t="shared" si="32"/>
        <v>0</v>
      </c>
    </row>
    <row r="352" spans="1:6">
      <c r="A352" s="93" t="s">
        <v>642</v>
      </c>
      <c r="B352" s="26" t="s">
        <v>643</v>
      </c>
      <c r="C352" s="11" t="s">
        <v>41</v>
      </c>
      <c r="D352" s="11">
        <v>1</v>
      </c>
      <c r="E352" s="15"/>
      <c r="F352" s="15">
        <f t="shared" si="32"/>
        <v>0</v>
      </c>
    </row>
    <row r="353" spans="1:6">
      <c r="A353" s="93" t="s">
        <v>644</v>
      </c>
      <c r="B353" s="26" t="s">
        <v>645</v>
      </c>
      <c r="C353" s="11" t="s">
        <v>41</v>
      </c>
      <c r="D353" s="11">
        <v>1</v>
      </c>
      <c r="E353" s="15"/>
      <c r="F353" s="15">
        <f t="shared" si="32"/>
        <v>0</v>
      </c>
    </row>
    <row r="354" spans="1:6">
      <c r="A354" s="93" t="s">
        <v>646</v>
      </c>
      <c r="B354" s="26" t="s">
        <v>647</v>
      </c>
      <c r="C354" s="11" t="s">
        <v>41</v>
      </c>
      <c r="D354" s="11">
        <v>1</v>
      </c>
      <c r="E354" s="15"/>
      <c r="F354" s="15">
        <f t="shared" si="32"/>
        <v>0</v>
      </c>
    </row>
    <row r="355" spans="1:6">
      <c r="A355" s="93" t="s">
        <v>648</v>
      </c>
      <c r="B355" s="26" t="s">
        <v>649</v>
      </c>
      <c r="C355" s="11" t="s">
        <v>41</v>
      </c>
      <c r="D355" s="11">
        <v>1</v>
      </c>
      <c r="E355" s="15"/>
      <c r="F355" s="15">
        <f t="shared" si="32"/>
        <v>0</v>
      </c>
    </row>
    <row r="356" spans="1:6">
      <c r="A356" s="93" t="s">
        <v>650</v>
      </c>
      <c r="B356" s="26" t="s">
        <v>651</v>
      </c>
      <c r="C356" s="11" t="s">
        <v>41</v>
      </c>
      <c r="D356" s="11">
        <v>1</v>
      </c>
      <c r="E356" s="15"/>
      <c r="F356" s="15">
        <f t="shared" si="32"/>
        <v>0</v>
      </c>
    </row>
    <row r="357" spans="1:6">
      <c r="A357" s="93" t="s">
        <v>652</v>
      </c>
      <c r="B357" s="26" t="s">
        <v>653</v>
      </c>
      <c r="C357" s="11" t="s">
        <v>41</v>
      </c>
      <c r="D357" s="11">
        <v>1</v>
      </c>
      <c r="E357" s="15"/>
      <c r="F357" s="15">
        <f t="shared" si="32"/>
        <v>0</v>
      </c>
    </row>
    <row r="358" spans="1:6">
      <c r="A358" s="93" t="s">
        <v>654</v>
      </c>
      <c r="B358" s="26" t="s">
        <v>655</v>
      </c>
      <c r="C358" s="11" t="s">
        <v>41</v>
      </c>
      <c r="D358" s="11">
        <v>1</v>
      </c>
      <c r="E358" s="15"/>
      <c r="F358" s="15">
        <f t="shared" si="32"/>
        <v>0</v>
      </c>
    </row>
    <row r="359" spans="1:6">
      <c r="A359" s="93" t="s">
        <v>656</v>
      </c>
      <c r="B359" s="26" t="s">
        <v>657</v>
      </c>
      <c r="C359" s="11" t="s">
        <v>41</v>
      </c>
      <c r="D359" s="11">
        <v>1</v>
      </c>
      <c r="E359" s="15"/>
      <c r="F359" s="15">
        <f t="shared" si="32"/>
        <v>0</v>
      </c>
    </row>
    <row r="360" spans="1:6">
      <c r="A360" s="93" t="s">
        <v>658</v>
      </c>
      <c r="B360" s="26" t="s">
        <v>659</v>
      </c>
      <c r="C360" s="11" t="s">
        <v>41</v>
      </c>
      <c r="D360" s="11">
        <v>1</v>
      </c>
      <c r="E360" s="15"/>
      <c r="F360" s="15">
        <f t="shared" si="32"/>
        <v>0</v>
      </c>
    </row>
    <row r="361" spans="1:6">
      <c r="A361" s="93" t="s">
        <v>660</v>
      </c>
      <c r="B361" s="26" t="s">
        <v>661</v>
      </c>
      <c r="C361" s="11" t="s">
        <v>41</v>
      </c>
      <c r="D361" s="11">
        <v>1</v>
      </c>
      <c r="E361" s="15"/>
      <c r="F361" s="15">
        <f t="shared" si="32"/>
        <v>0</v>
      </c>
    </row>
    <row r="362" spans="1:6">
      <c r="A362" s="93" t="s">
        <v>662</v>
      </c>
      <c r="B362" s="26" t="s">
        <v>663</v>
      </c>
      <c r="C362" s="11" t="s">
        <v>41</v>
      </c>
      <c r="D362" s="11">
        <v>1</v>
      </c>
      <c r="E362" s="15"/>
      <c r="F362" s="15">
        <f t="shared" si="32"/>
        <v>0</v>
      </c>
    </row>
    <row r="363" spans="1:6">
      <c r="A363" s="107" t="s">
        <v>664</v>
      </c>
      <c r="B363" s="36" t="s">
        <v>665</v>
      </c>
      <c r="C363" s="16"/>
      <c r="D363" s="36"/>
      <c r="E363" s="37"/>
      <c r="F363" s="37"/>
    </row>
    <row r="364" spans="1:6">
      <c r="A364" s="93" t="s">
        <v>666</v>
      </c>
      <c r="B364" s="26" t="s">
        <v>667</v>
      </c>
      <c r="C364" s="11" t="s">
        <v>41</v>
      </c>
      <c r="D364" s="11">
        <v>1</v>
      </c>
      <c r="E364" s="15"/>
      <c r="F364" s="15">
        <f t="shared" si="32"/>
        <v>0</v>
      </c>
    </row>
    <row r="365" spans="1:6">
      <c r="A365" s="93" t="s">
        <v>668</v>
      </c>
      <c r="B365" s="26" t="s">
        <v>669</v>
      </c>
      <c r="C365" s="11" t="s">
        <v>41</v>
      </c>
      <c r="D365" s="11">
        <v>1</v>
      </c>
      <c r="E365" s="15"/>
      <c r="F365" s="15">
        <f t="shared" si="32"/>
        <v>0</v>
      </c>
    </row>
    <row r="366" spans="1:6">
      <c r="A366" s="93" t="s">
        <v>670</v>
      </c>
      <c r="B366" s="26" t="s">
        <v>671</v>
      </c>
      <c r="C366" s="11" t="s">
        <v>41</v>
      </c>
      <c r="D366" s="11">
        <v>1</v>
      </c>
      <c r="E366" s="15"/>
      <c r="F366" s="15">
        <f t="shared" si="32"/>
        <v>0</v>
      </c>
    </row>
    <row r="367" spans="1:6">
      <c r="A367" s="93" t="s">
        <v>672</v>
      </c>
      <c r="B367" s="26" t="s">
        <v>635</v>
      </c>
      <c r="C367" s="11" t="s">
        <v>41</v>
      </c>
      <c r="D367" s="11">
        <v>1</v>
      </c>
      <c r="E367" s="15"/>
      <c r="F367" s="15">
        <f t="shared" si="32"/>
        <v>0</v>
      </c>
    </row>
    <row r="368" spans="1:6">
      <c r="A368" s="93" t="s">
        <v>673</v>
      </c>
      <c r="B368" s="26" t="s">
        <v>637</v>
      </c>
      <c r="C368" s="11" t="s">
        <v>41</v>
      </c>
      <c r="D368" s="11">
        <v>1</v>
      </c>
      <c r="E368" s="15"/>
      <c r="F368" s="15">
        <f t="shared" si="32"/>
        <v>0</v>
      </c>
    </row>
    <row r="369" spans="1:6">
      <c r="A369" s="93" t="s">
        <v>674</v>
      </c>
      <c r="B369" s="26" t="s">
        <v>639</v>
      </c>
      <c r="C369" s="11" t="s">
        <v>41</v>
      </c>
      <c r="D369" s="11">
        <v>1</v>
      </c>
      <c r="E369" s="15"/>
      <c r="F369" s="15">
        <f t="shared" si="32"/>
        <v>0</v>
      </c>
    </row>
    <row r="370" spans="1:6">
      <c r="A370" s="93" t="s">
        <v>675</v>
      </c>
      <c r="B370" s="26" t="s">
        <v>641</v>
      </c>
      <c r="C370" s="11" t="s">
        <v>41</v>
      </c>
      <c r="D370" s="11">
        <v>1</v>
      </c>
      <c r="E370" s="15"/>
      <c r="F370" s="15">
        <f t="shared" si="32"/>
        <v>0</v>
      </c>
    </row>
    <row r="371" spans="1:6">
      <c r="A371" s="93" t="s">
        <v>676</v>
      </c>
      <c r="B371" s="26" t="s">
        <v>643</v>
      </c>
      <c r="C371" s="11" t="s">
        <v>41</v>
      </c>
      <c r="D371" s="11">
        <v>1</v>
      </c>
      <c r="E371" s="15"/>
      <c r="F371" s="15">
        <f t="shared" si="32"/>
        <v>0</v>
      </c>
    </row>
    <row r="372" spans="1:6">
      <c r="A372" s="93" t="s">
        <v>677</v>
      </c>
      <c r="B372" s="26" t="s">
        <v>678</v>
      </c>
      <c r="C372" s="11" t="s">
        <v>41</v>
      </c>
      <c r="D372" s="11">
        <v>1</v>
      </c>
      <c r="E372" s="15"/>
      <c r="F372" s="15">
        <f t="shared" si="32"/>
        <v>0</v>
      </c>
    </row>
    <row r="373" spans="1:6">
      <c r="A373" s="93" t="s">
        <v>679</v>
      </c>
      <c r="B373" s="26" t="s">
        <v>680</v>
      </c>
      <c r="C373" s="11" t="s">
        <v>41</v>
      </c>
      <c r="D373" s="11">
        <v>1</v>
      </c>
      <c r="E373" s="15"/>
      <c r="F373" s="15">
        <f t="shared" si="32"/>
        <v>0</v>
      </c>
    </row>
    <row r="374" spans="1:6">
      <c r="A374" s="93" t="s">
        <v>681</v>
      </c>
      <c r="B374" s="26" t="s">
        <v>682</v>
      </c>
      <c r="C374" s="11" t="s">
        <v>41</v>
      </c>
      <c r="D374" s="11">
        <v>1</v>
      </c>
      <c r="E374" s="15"/>
      <c r="F374" s="15">
        <f t="shared" si="32"/>
        <v>0</v>
      </c>
    </row>
    <row r="375" spans="1:6">
      <c r="A375" s="93" t="s">
        <v>683</v>
      </c>
      <c r="B375" s="26" t="s">
        <v>684</v>
      </c>
      <c r="C375" s="11" t="s">
        <v>41</v>
      </c>
      <c r="D375" s="11">
        <v>1</v>
      </c>
      <c r="E375" s="15"/>
      <c r="F375" s="15">
        <f t="shared" si="32"/>
        <v>0</v>
      </c>
    </row>
    <row r="376" spans="1:6">
      <c r="A376" s="16" t="s">
        <v>685</v>
      </c>
      <c r="B376" s="36" t="s">
        <v>686</v>
      </c>
      <c r="C376" s="16"/>
      <c r="D376" s="36"/>
      <c r="E376" s="37"/>
      <c r="F376" s="37"/>
    </row>
    <row r="377" spans="1:6">
      <c r="A377" s="93" t="s">
        <v>687</v>
      </c>
      <c r="B377" s="26" t="s">
        <v>688</v>
      </c>
      <c r="C377" s="11" t="s">
        <v>621</v>
      </c>
      <c r="D377" s="11">
        <v>26</v>
      </c>
      <c r="E377" s="15"/>
      <c r="F377" s="15">
        <f>D377*E377</f>
        <v>0</v>
      </c>
    </row>
    <row r="378" spans="1:6">
      <c r="A378" s="113"/>
      <c r="B378" s="39" t="s">
        <v>689</v>
      </c>
      <c r="C378" s="39"/>
      <c r="D378" s="39"/>
      <c r="E378" s="40"/>
      <c r="F378" s="40"/>
    </row>
    <row r="379" spans="1:6">
      <c r="A379" s="93" t="s">
        <v>690</v>
      </c>
      <c r="B379" s="26" t="s">
        <v>691</v>
      </c>
      <c r="C379" s="11" t="s">
        <v>46</v>
      </c>
      <c r="D379" s="11">
        <v>1</v>
      </c>
      <c r="E379" s="15"/>
      <c r="F379" s="15">
        <f>D379*E379</f>
        <v>0</v>
      </c>
    </row>
    <row r="380" spans="1:6">
      <c r="A380" s="93" t="s">
        <v>692</v>
      </c>
      <c r="B380" s="26" t="s">
        <v>693</v>
      </c>
      <c r="C380" s="11" t="s">
        <v>46</v>
      </c>
      <c r="D380" s="11">
        <v>1</v>
      </c>
      <c r="E380" s="15"/>
      <c r="F380" s="15">
        <f>D380*E380</f>
        <v>0</v>
      </c>
    </row>
    <row r="381" spans="1:6">
      <c r="A381" s="93" t="s">
        <v>694</v>
      </c>
      <c r="B381" s="26" t="s">
        <v>695</v>
      </c>
      <c r="C381" s="11" t="s">
        <v>46</v>
      </c>
      <c r="D381" s="11">
        <v>1</v>
      </c>
      <c r="E381" s="15"/>
      <c r="F381" s="15">
        <f>D381*E381</f>
        <v>0</v>
      </c>
    </row>
    <row r="382" spans="1:6">
      <c r="A382" s="93" t="s">
        <v>696</v>
      </c>
      <c r="B382" s="26" t="s">
        <v>697</v>
      </c>
      <c r="C382" s="11" t="s">
        <v>46</v>
      </c>
      <c r="D382" s="11">
        <v>1</v>
      </c>
      <c r="E382" s="15"/>
      <c r="F382" s="15">
        <f>D382*E382</f>
        <v>0</v>
      </c>
    </row>
    <row r="383" spans="1:6">
      <c r="A383" s="93" t="s">
        <v>698</v>
      </c>
      <c r="B383" s="26" t="s">
        <v>699</v>
      </c>
      <c r="C383" s="11" t="s">
        <v>46</v>
      </c>
      <c r="D383" s="11">
        <v>1</v>
      </c>
      <c r="E383" s="15"/>
      <c r="F383" s="15">
        <f>D383*E383</f>
        <v>0</v>
      </c>
    </row>
    <row r="384" spans="1:6">
      <c r="A384" s="113"/>
      <c r="B384" s="39" t="s">
        <v>700</v>
      </c>
      <c r="C384" s="39"/>
      <c r="D384" s="39"/>
      <c r="E384" s="40"/>
      <c r="F384" s="40"/>
    </row>
    <row r="385" spans="1:6">
      <c r="A385" s="93" t="s">
        <v>701</v>
      </c>
      <c r="B385" s="26" t="s">
        <v>702</v>
      </c>
      <c r="C385" s="11" t="s">
        <v>46</v>
      </c>
      <c r="D385" s="11">
        <v>2</v>
      </c>
      <c r="E385" s="15"/>
      <c r="F385" s="15">
        <f t="shared" ref="F385:F399" si="33">D385*E385</f>
        <v>0</v>
      </c>
    </row>
    <row r="386" spans="1:6">
      <c r="A386" s="93" t="s">
        <v>703</v>
      </c>
      <c r="B386" s="26" t="s">
        <v>704</v>
      </c>
      <c r="C386" s="11" t="s">
        <v>46</v>
      </c>
      <c r="D386" s="11">
        <v>2</v>
      </c>
      <c r="E386" s="15"/>
      <c r="F386" s="15">
        <f t="shared" si="33"/>
        <v>0</v>
      </c>
    </row>
    <row r="387" spans="1:6">
      <c r="A387" s="93" t="s">
        <v>705</v>
      </c>
      <c r="B387" s="26" t="s">
        <v>706</v>
      </c>
      <c r="C387" s="11" t="s">
        <v>46</v>
      </c>
      <c r="D387" s="11">
        <v>2</v>
      </c>
      <c r="E387" s="15"/>
      <c r="F387" s="15">
        <f t="shared" si="33"/>
        <v>0</v>
      </c>
    </row>
    <row r="388" spans="1:6">
      <c r="A388" s="93" t="s">
        <v>707</v>
      </c>
      <c r="B388" s="26" t="s">
        <v>708</v>
      </c>
      <c r="C388" s="11" t="s">
        <v>46</v>
      </c>
      <c r="D388" s="11">
        <v>2</v>
      </c>
      <c r="E388" s="15"/>
      <c r="F388" s="15">
        <f t="shared" si="33"/>
        <v>0</v>
      </c>
    </row>
    <row r="389" spans="1:6">
      <c r="A389" s="93" t="s">
        <v>709</v>
      </c>
      <c r="B389" s="26" t="s">
        <v>710</v>
      </c>
      <c r="C389" s="11" t="s">
        <v>46</v>
      </c>
      <c r="D389" s="11">
        <v>1</v>
      </c>
      <c r="E389" s="15"/>
      <c r="F389" s="15">
        <f t="shared" si="33"/>
        <v>0</v>
      </c>
    </row>
    <row r="390" spans="1:6">
      <c r="A390" s="93" t="s">
        <v>711</v>
      </c>
      <c r="B390" s="26" t="s">
        <v>712</v>
      </c>
      <c r="C390" s="11" t="s">
        <v>46</v>
      </c>
      <c r="D390" s="11">
        <v>1</v>
      </c>
      <c r="E390" s="15"/>
      <c r="F390" s="15">
        <f t="shared" si="33"/>
        <v>0</v>
      </c>
    </row>
    <row r="391" spans="1:6">
      <c r="A391" s="93" t="s">
        <v>713</v>
      </c>
      <c r="B391" s="26" t="s">
        <v>714</v>
      </c>
      <c r="C391" s="11" t="s">
        <v>46</v>
      </c>
      <c r="D391" s="11">
        <v>1</v>
      </c>
      <c r="E391" s="15"/>
      <c r="F391" s="15">
        <f t="shared" si="33"/>
        <v>0</v>
      </c>
    </row>
    <row r="392" spans="1:6">
      <c r="A392" s="93" t="s">
        <v>715</v>
      </c>
      <c r="B392" s="26" t="s">
        <v>716</v>
      </c>
      <c r="C392" s="11" t="s">
        <v>46</v>
      </c>
      <c r="D392" s="11">
        <v>1</v>
      </c>
      <c r="E392" s="15"/>
      <c r="F392" s="15">
        <f t="shared" si="33"/>
        <v>0</v>
      </c>
    </row>
    <row r="393" spans="1:6">
      <c r="A393" s="93" t="s">
        <v>717</v>
      </c>
      <c r="B393" s="26" t="s">
        <v>718</v>
      </c>
      <c r="C393" s="11" t="s">
        <v>46</v>
      </c>
      <c r="D393" s="11">
        <v>12</v>
      </c>
      <c r="E393" s="15"/>
      <c r="F393" s="15">
        <f t="shared" si="33"/>
        <v>0</v>
      </c>
    </row>
    <row r="394" spans="1:6">
      <c r="A394" s="93" t="s">
        <v>719</v>
      </c>
      <c r="B394" s="26" t="s">
        <v>720</v>
      </c>
      <c r="C394" s="11" t="s">
        <v>46</v>
      </c>
      <c r="D394" s="11">
        <v>1</v>
      </c>
      <c r="E394" s="15"/>
      <c r="F394" s="15">
        <f t="shared" si="33"/>
        <v>0</v>
      </c>
    </row>
    <row r="395" spans="1:6">
      <c r="A395" s="93" t="s">
        <v>721</v>
      </c>
      <c r="B395" s="26" t="s">
        <v>722</v>
      </c>
      <c r="C395" s="11" t="s">
        <v>46</v>
      </c>
      <c r="D395" s="11">
        <v>1</v>
      </c>
      <c r="E395" s="15"/>
      <c r="F395" s="15">
        <f t="shared" si="33"/>
        <v>0</v>
      </c>
    </row>
    <row r="396" spans="1:6">
      <c r="A396" s="93" t="s">
        <v>723</v>
      </c>
      <c r="B396" s="26" t="s">
        <v>724</v>
      </c>
      <c r="C396" s="11" t="s">
        <v>46</v>
      </c>
      <c r="D396" s="11">
        <v>1</v>
      </c>
      <c r="E396" s="15"/>
      <c r="F396" s="15">
        <f t="shared" si="33"/>
        <v>0</v>
      </c>
    </row>
    <row r="397" spans="1:6">
      <c r="A397" s="93" t="s">
        <v>725</v>
      </c>
      <c r="B397" s="26" t="s">
        <v>726</v>
      </c>
      <c r="C397" s="11" t="s">
        <v>46</v>
      </c>
      <c r="D397" s="11">
        <v>2</v>
      </c>
      <c r="E397" s="15"/>
      <c r="F397" s="15">
        <f t="shared" si="33"/>
        <v>0</v>
      </c>
    </row>
    <row r="398" spans="1:6">
      <c r="A398" s="93" t="s">
        <v>727</v>
      </c>
      <c r="B398" s="26" t="s">
        <v>728</v>
      </c>
      <c r="C398" s="11" t="s">
        <v>46</v>
      </c>
      <c r="D398" s="11">
        <v>1</v>
      </c>
      <c r="E398" s="15"/>
      <c r="F398" s="15">
        <f t="shared" si="33"/>
        <v>0</v>
      </c>
    </row>
    <row r="399" spans="1:6">
      <c r="A399" s="93" t="s">
        <v>729</v>
      </c>
      <c r="B399" s="26" t="s">
        <v>730</v>
      </c>
      <c r="C399" s="11" t="s">
        <v>46</v>
      </c>
      <c r="D399" s="11">
        <v>10</v>
      </c>
      <c r="E399" s="15"/>
      <c r="F399" s="15">
        <f t="shared" si="33"/>
        <v>0</v>
      </c>
    </row>
    <row r="400" spans="1:6">
      <c r="A400" s="113"/>
      <c r="B400" s="39" t="s">
        <v>9</v>
      </c>
      <c r="C400" s="39"/>
      <c r="D400" s="39"/>
      <c r="E400" s="40"/>
      <c r="F400" s="40"/>
    </row>
    <row r="401" spans="1:6">
      <c r="A401" s="93" t="s">
        <v>731</v>
      </c>
      <c r="B401" s="26" t="s">
        <v>732</v>
      </c>
      <c r="C401" s="11" t="s">
        <v>46</v>
      </c>
      <c r="D401" s="11">
        <v>5</v>
      </c>
      <c r="E401" s="15"/>
      <c r="F401" s="15">
        <f t="shared" ref="F401:F410" si="34">D401*E401</f>
        <v>0</v>
      </c>
    </row>
    <row r="402" spans="1:6">
      <c r="A402" s="93" t="s">
        <v>733</v>
      </c>
      <c r="B402" s="26" t="s">
        <v>734</v>
      </c>
      <c r="C402" s="11" t="s">
        <v>46</v>
      </c>
      <c r="D402" s="11">
        <v>5</v>
      </c>
      <c r="E402" s="15"/>
      <c r="F402" s="15">
        <f t="shared" si="34"/>
        <v>0</v>
      </c>
    </row>
    <row r="403" spans="1:6">
      <c r="A403" s="93" t="s">
        <v>735</v>
      </c>
      <c r="B403" s="26" t="s">
        <v>736</v>
      </c>
      <c r="C403" s="11" t="s">
        <v>46</v>
      </c>
      <c r="D403" s="11">
        <v>1</v>
      </c>
      <c r="E403" s="15"/>
      <c r="F403" s="15">
        <f t="shared" si="34"/>
        <v>0</v>
      </c>
    </row>
    <row r="404" spans="1:6">
      <c r="A404" s="93" t="s">
        <v>737</v>
      </c>
      <c r="B404" s="26" t="s">
        <v>738</v>
      </c>
      <c r="C404" s="11" t="s">
        <v>46</v>
      </c>
      <c r="D404" s="11">
        <v>1</v>
      </c>
      <c r="E404" s="15"/>
      <c r="F404" s="15">
        <f t="shared" si="34"/>
        <v>0</v>
      </c>
    </row>
    <row r="405" spans="1:6">
      <c r="A405" s="93" t="s">
        <v>739</v>
      </c>
      <c r="B405" s="26" t="s">
        <v>740</v>
      </c>
      <c r="C405" s="11" t="s">
        <v>46</v>
      </c>
      <c r="D405" s="11">
        <v>10</v>
      </c>
      <c r="E405" s="15"/>
      <c r="F405" s="15">
        <f t="shared" si="34"/>
        <v>0</v>
      </c>
    </row>
    <row r="406" spans="1:6">
      <c r="A406" s="93" t="s">
        <v>741</v>
      </c>
      <c r="B406" s="26" t="s">
        <v>742</v>
      </c>
      <c r="C406" s="11" t="s">
        <v>46</v>
      </c>
      <c r="D406" s="11">
        <v>2</v>
      </c>
      <c r="E406" s="15"/>
      <c r="F406" s="15">
        <f t="shared" si="34"/>
        <v>0</v>
      </c>
    </row>
    <row r="407" spans="1:6">
      <c r="A407" s="93" t="s">
        <v>743</v>
      </c>
      <c r="B407" s="26" t="s">
        <v>744</v>
      </c>
      <c r="C407" s="11" t="s">
        <v>46</v>
      </c>
      <c r="D407" s="11">
        <v>2</v>
      </c>
      <c r="E407" s="15"/>
      <c r="F407" s="15">
        <f t="shared" si="34"/>
        <v>0</v>
      </c>
    </row>
    <row r="408" spans="1:6">
      <c r="A408" s="93" t="s">
        <v>745</v>
      </c>
      <c r="B408" s="26" t="s">
        <v>746</v>
      </c>
      <c r="C408" s="11" t="s">
        <v>46</v>
      </c>
      <c r="D408" s="11">
        <v>1</v>
      </c>
      <c r="E408" s="15"/>
      <c r="F408" s="15">
        <f t="shared" si="34"/>
        <v>0</v>
      </c>
    </row>
    <row r="409" spans="1:6">
      <c r="A409" s="93" t="s">
        <v>747</v>
      </c>
      <c r="B409" s="26" t="s">
        <v>748</v>
      </c>
      <c r="C409" s="11" t="s">
        <v>46</v>
      </c>
      <c r="D409" s="11">
        <v>1</v>
      </c>
      <c r="E409" s="15"/>
      <c r="F409" s="15">
        <f t="shared" si="34"/>
        <v>0</v>
      </c>
    </row>
    <row r="410" spans="1:6">
      <c r="A410" s="93" t="s">
        <v>749</v>
      </c>
      <c r="B410" s="26" t="s">
        <v>750</v>
      </c>
      <c r="C410" s="11" t="s">
        <v>46</v>
      </c>
      <c r="D410" s="11">
        <v>10</v>
      </c>
      <c r="E410" s="15"/>
      <c r="F410" s="15">
        <f t="shared" si="34"/>
        <v>0</v>
      </c>
    </row>
    <row r="411" spans="1:6">
      <c r="A411" s="113"/>
      <c r="B411" s="39" t="s">
        <v>11</v>
      </c>
      <c r="C411" s="39"/>
      <c r="D411" s="39"/>
      <c r="E411" s="40"/>
      <c r="F411" s="40"/>
    </row>
    <row r="412" spans="1:6">
      <c r="A412" s="93" t="s">
        <v>749</v>
      </c>
      <c r="B412" s="26" t="s">
        <v>751</v>
      </c>
      <c r="C412" s="11" t="s">
        <v>46</v>
      </c>
      <c r="D412" s="11">
        <v>1</v>
      </c>
      <c r="E412" s="15"/>
      <c r="F412" s="15">
        <f t="shared" ref="F412:F420" si="35">D412*E412</f>
        <v>0</v>
      </c>
    </row>
    <row r="413" spans="1:6">
      <c r="A413" s="93" t="s">
        <v>752</v>
      </c>
      <c r="B413" s="26" t="s">
        <v>753</v>
      </c>
      <c r="C413" s="11" t="s">
        <v>46</v>
      </c>
      <c r="D413" s="11">
        <v>1</v>
      </c>
      <c r="E413" s="15"/>
      <c r="F413" s="15">
        <f t="shared" si="35"/>
        <v>0</v>
      </c>
    </row>
    <row r="414" spans="1:6">
      <c r="A414" s="93" t="s">
        <v>754</v>
      </c>
      <c r="B414" s="26" t="s">
        <v>755</v>
      </c>
      <c r="C414" s="11" t="s">
        <v>46</v>
      </c>
      <c r="D414" s="11">
        <v>1</v>
      </c>
      <c r="E414" s="15"/>
      <c r="F414" s="15">
        <f t="shared" si="35"/>
        <v>0</v>
      </c>
    </row>
    <row r="415" spans="1:6">
      <c r="A415" s="93" t="s">
        <v>756</v>
      </c>
      <c r="B415" s="26" t="s">
        <v>757</v>
      </c>
      <c r="C415" s="11" t="s">
        <v>46</v>
      </c>
      <c r="D415" s="11">
        <v>1</v>
      </c>
      <c r="E415" s="15"/>
      <c r="F415" s="15">
        <f t="shared" si="35"/>
        <v>0</v>
      </c>
    </row>
    <row r="416" spans="1:6">
      <c r="A416" s="93" t="s">
        <v>758</v>
      </c>
      <c r="B416" s="26" t="s">
        <v>759</v>
      </c>
      <c r="C416" s="11" t="s">
        <v>46</v>
      </c>
      <c r="D416" s="11">
        <v>1</v>
      </c>
      <c r="E416" s="15"/>
      <c r="F416" s="15">
        <f t="shared" si="35"/>
        <v>0</v>
      </c>
    </row>
    <row r="417" spans="1:6">
      <c r="A417" s="93" t="s">
        <v>760</v>
      </c>
      <c r="B417" s="26" t="s">
        <v>761</v>
      </c>
      <c r="C417" s="11" t="s">
        <v>46</v>
      </c>
      <c r="D417" s="11">
        <v>1</v>
      </c>
      <c r="E417" s="15"/>
      <c r="F417" s="15">
        <f t="shared" si="35"/>
        <v>0</v>
      </c>
    </row>
    <row r="418" spans="1:6">
      <c r="A418" s="93" t="s">
        <v>762</v>
      </c>
      <c r="B418" s="26" t="s">
        <v>763</v>
      </c>
      <c r="C418" s="11" t="s">
        <v>46</v>
      </c>
      <c r="D418" s="11">
        <v>1</v>
      </c>
      <c r="E418" s="15"/>
      <c r="F418" s="15">
        <f t="shared" si="35"/>
        <v>0</v>
      </c>
    </row>
    <row r="419" spans="1:6">
      <c r="A419" s="93" t="s">
        <v>764</v>
      </c>
      <c r="B419" s="26" t="s">
        <v>765</v>
      </c>
      <c r="C419" s="11" t="s">
        <v>46</v>
      </c>
      <c r="D419" s="11">
        <v>1</v>
      </c>
      <c r="E419" s="15"/>
      <c r="F419" s="15">
        <f t="shared" si="35"/>
        <v>0</v>
      </c>
    </row>
    <row r="420" spans="1:6">
      <c r="A420" s="93" t="s">
        <v>766</v>
      </c>
      <c r="B420" s="26" t="s">
        <v>767</v>
      </c>
      <c r="C420" s="11" t="s">
        <v>46</v>
      </c>
      <c r="D420" s="11">
        <v>1</v>
      </c>
      <c r="E420" s="15"/>
      <c r="F420" s="15">
        <f t="shared" si="35"/>
        <v>0</v>
      </c>
    </row>
    <row r="421" spans="1:6">
      <c r="A421" s="113"/>
      <c r="B421" s="39" t="s">
        <v>768</v>
      </c>
      <c r="C421" s="39"/>
      <c r="D421" s="39"/>
      <c r="E421" s="40"/>
      <c r="F421" s="40"/>
    </row>
    <row r="422" spans="1:6">
      <c r="A422" s="93" t="s">
        <v>769</v>
      </c>
      <c r="B422" s="26" t="s">
        <v>770</v>
      </c>
      <c r="C422" s="11" t="s">
        <v>46</v>
      </c>
      <c r="D422" s="11">
        <v>1</v>
      </c>
      <c r="E422" s="15"/>
      <c r="F422" s="15">
        <f t="shared" ref="F422:F432" si="36">D422*E422</f>
        <v>0</v>
      </c>
    </row>
    <row r="423" spans="1:6">
      <c r="A423" s="93" t="s">
        <v>771</v>
      </c>
      <c r="B423" s="26" t="s">
        <v>772</v>
      </c>
      <c r="C423" s="11" t="s">
        <v>46</v>
      </c>
      <c r="D423" s="11">
        <v>1</v>
      </c>
      <c r="E423" s="15"/>
      <c r="F423" s="15">
        <f t="shared" si="36"/>
        <v>0</v>
      </c>
    </row>
    <row r="424" spans="1:6">
      <c r="A424" s="93" t="s">
        <v>773</v>
      </c>
      <c r="B424" s="26" t="s">
        <v>774</v>
      </c>
      <c r="C424" s="11" t="s">
        <v>46</v>
      </c>
      <c r="D424" s="11">
        <v>1</v>
      </c>
      <c r="E424" s="15"/>
      <c r="F424" s="15">
        <f t="shared" si="36"/>
        <v>0</v>
      </c>
    </row>
    <row r="425" spans="1:6">
      <c r="A425" s="93" t="s">
        <v>775</v>
      </c>
      <c r="B425" s="26" t="s">
        <v>776</v>
      </c>
      <c r="C425" s="11" t="s">
        <v>46</v>
      </c>
      <c r="D425" s="11">
        <v>1</v>
      </c>
      <c r="E425" s="15"/>
      <c r="F425" s="15">
        <f t="shared" si="36"/>
        <v>0</v>
      </c>
    </row>
    <row r="426" spans="1:6">
      <c r="A426" s="93" t="s">
        <v>777</v>
      </c>
      <c r="B426" s="26" t="s">
        <v>778</v>
      </c>
      <c r="C426" s="11" t="s">
        <v>46</v>
      </c>
      <c r="D426" s="11">
        <v>1</v>
      </c>
      <c r="E426" s="15"/>
      <c r="F426" s="15">
        <f t="shared" si="36"/>
        <v>0</v>
      </c>
    </row>
    <row r="427" spans="1:6">
      <c r="A427" s="93" t="s">
        <v>779</v>
      </c>
      <c r="B427" s="26" t="s">
        <v>780</v>
      </c>
      <c r="C427" s="11" t="s">
        <v>46</v>
      </c>
      <c r="D427" s="11">
        <v>1</v>
      </c>
      <c r="E427" s="15"/>
      <c r="F427" s="15">
        <f t="shared" si="36"/>
        <v>0</v>
      </c>
    </row>
    <row r="428" spans="1:6">
      <c r="A428" s="93" t="s">
        <v>781</v>
      </c>
      <c r="B428" s="26" t="s">
        <v>782</v>
      </c>
      <c r="C428" s="11" t="s">
        <v>46</v>
      </c>
      <c r="D428" s="11">
        <v>1</v>
      </c>
      <c r="E428" s="15"/>
      <c r="F428" s="15">
        <f t="shared" si="36"/>
        <v>0</v>
      </c>
    </row>
    <row r="429" spans="1:6">
      <c r="A429" s="93" t="s">
        <v>783</v>
      </c>
      <c r="B429" s="26" t="s">
        <v>784</v>
      </c>
      <c r="C429" s="11" t="s">
        <v>46</v>
      </c>
      <c r="D429" s="11">
        <v>1</v>
      </c>
      <c r="E429" s="15"/>
      <c r="F429" s="15">
        <f t="shared" si="36"/>
        <v>0</v>
      </c>
    </row>
    <row r="430" spans="1:6">
      <c r="A430" s="93" t="s">
        <v>785</v>
      </c>
      <c r="B430" s="26" t="s">
        <v>786</v>
      </c>
      <c r="C430" s="11" t="s">
        <v>46</v>
      </c>
      <c r="D430" s="11">
        <v>1</v>
      </c>
      <c r="E430" s="15"/>
      <c r="F430" s="15">
        <f t="shared" si="36"/>
        <v>0</v>
      </c>
    </row>
    <row r="431" spans="1:6">
      <c r="A431" s="93" t="s">
        <v>787</v>
      </c>
      <c r="B431" s="26" t="s">
        <v>788</v>
      </c>
      <c r="C431" s="11" t="s">
        <v>46</v>
      </c>
      <c r="D431" s="11">
        <v>1</v>
      </c>
      <c r="E431" s="15"/>
      <c r="F431" s="15">
        <f t="shared" si="36"/>
        <v>0</v>
      </c>
    </row>
    <row r="432" spans="1:6">
      <c r="A432" s="93" t="s">
        <v>789</v>
      </c>
      <c r="B432" s="49" t="s">
        <v>790</v>
      </c>
      <c r="C432" s="11" t="s">
        <v>46</v>
      </c>
      <c r="D432" s="11">
        <v>1</v>
      </c>
      <c r="E432" s="15"/>
      <c r="F432" s="15">
        <f t="shared" si="36"/>
        <v>0</v>
      </c>
    </row>
    <row r="433" spans="1:6">
      <c r="A433" s="113"/>
      <c r="B433" s="39" t="s">
        <v>791</v>
      </c>
      <c r="C433" s="39"/>
      <c r="D433" s="39"/>
      <c r="E433" s="40"/>
      <c r="F433" s="40"/>
    </row>
    <row r="434" spans="1:6">
      <c r="A434" s="93" t="s">
        <v>792</v>
      </c>
      <c r="B434" s="26" t="s">
        <v>793</v>
      </c>
      <c r="C434" s="11" t="s">
        <v>46</v>
      </c>
      <c r="D434" s="11">
        <v>1</v>
      </c>
      <c r="E434" s="15"/>
      <c r="F434" s="15">
        <f>D434*E434</f>
        <v>0</v>
      </c>
    </row>
    <row r="435" spans="1:6">
      <c r="A435" s="93" t="s">
        <v>794</v>
      </c>
      <c r="B435" s="26" t="s">
        <v>795</v>
      </c>
      <c r="C435" s="11" t="s">
        <v>46</v>
      </c>
      <c r="D435" s="11">
        <v>1</v>
      </c>
      <c r="E435" s="15"/>
      <c r="F435" s="15">
        <f>D435*E435</f>
        <v>0</v>
      </c>
    </row>
    <row r="436" spans="1:6">
      <c r="A436" s="93" t="s">
        <v>796</v>
      </c>
      <c r="B436" s="26" t="s">
        <v>797</v>
      </c>
      <c r="C436" s="11" t="s">
        <v>46</v>
      </c>
      <c r="D436" s="11">
        <v>1</v>
      </c>
      <c r="E436" s="15"/>
      <c r="F436" s="15">
        <f>D436*E436</f>
        <v>0</v>
      </c>
    </row>
    <row r="437" spans="1:6">
      <c r="A437" s="93" t="s">
        <v>798</v>
      </c>
      <c r="B437" s="46" t="s">
        <v>799</v>
      </c>
      <c r="C437" s="11" t="s">
        <v>46</v>
      </c>
      <c r="D437" s="11">
        <v>6</v>
      </c>
      <c r="E437" s="15"/>
      <c r="F437" s="15">
        <f>D437*E437</f>
        <v>0</v>
      </c>
    </row>
    <row r="438" spans="1:6">
      <c r="A438" s="113"/>
      <c r="B438" s="50" t="s">
        <v>298</v>
      </c>
      <c r="C438" s="39"/>
      <c r="D438" s="39"/>
      <c r="E438" s="40"/>
      <c r="F438" s="40"/>
    </row>
    <row r="439" spans="1:6">
      <c r="A439" s="114" t="s">
        <v>800</v>
      </c>
      <c r="B439" s="51" t="s">
        <v>801</v>
      </c>
      <c r="C439" s="52" t="s">
        <v>46</v>
      </c>
      <c r="D439" s="11">
        <v>2</v>
      </c>
      <c r="E439" s="15"/>
      <c r="F439" s="15">
        <f t="shared" ref="F439:F447" si="37">D439*E439</f>
        <v>0</v>
      </c>
    </row>
    <row r="440" spans="1:6">
      <c r="A440" s="114" t="s">
        <v>802</v>
      </c>
      <c r="B440" s="51" t="s">
        <v>803</v>
      </c>
      <c r="C440" s="52" t="s">
        <v>46</v>
      </c>
      <c r="D440" s="11">
        <v>1</v>
      </c>
      <c r="E440" s="15"/>
      <c r="F440" s="15">
        <f t="shared" si="37"/>
        <v>0</v>
      </c>
    </row>
    <row r="441" spans="1:6">
      <c r="A441" s="114" t="s">
        <v>804</v>
      </c>
      <c r="B441" s="51" t="s">
        <v>805</v>
      </c>
      <c r="C441" s="52" t="s">
        <v>46</v>
      </c>
      <c r="D441" s="11">
        <v>1</v>
      </c>
      <c r="E441" s="15"/>
      <c r="F441" s="15">
        <f t="shared" si="37"/>
        <v>0</v>
      </c>
    </row>
    <row r="442" spans="1:6">
      <c r="A442" s="114" t="s">
        <v>806</v>
      </c>
      <c r="B442" s="51" t="s">
        <v>807</v>
      </c>
      <c r="C442" s="52" t="s">
        <v>46</v>
      </c>
      <c r="D442" s="11">
        <v>1</v>
      </c>
      <c r="E442" s="15"/>
      <c r="F442" s="15">
        <f t="shared" si="37"/>
        <v>0</v>
      </c>
    </row>
    <row r="443" spans="1:6">
      <c r="A443" s="114" t="s">
        <v>808</v>
      </c>
      <c r="B443" s="51" t="s">
        <v>809</v>
      </c>
      <c r="C443" s="52" t="s">
        <v>46</v>
      </c>
      <c r="D443" s="11">
        <v>1</v>
      </c>
      <c r="E443" s="15"/>
      <c r="F443" s="15">
        <f t="shared" si="37"/>
        <v>0</v>
      </c>
    </row>
    <row r="444" spans="1:6">
      <c r="A444" s="114" t="s">
        <v>810</v>
      </c>
      <c r="B444" s="51" t="s">
        <v>811</v>
      </c>
      <c r="C444" s="52" t="s">
        <v>46</v>
      </c>
      <c r="D444" s="11">
        <v>1</v>
      </c>
      <c r="E444" s="15"/>
      <c r="F444" s="15">
        <f t="shared" si="37"/>
        <v>0</v>
      </c>
    </row>
    <row r="445" spans="1:6">
      <c r="A445" s="114" t="s">
        <v>812</v>
      </c>
      <c r="B445" s="51" t="s">
        <v>813</v>
      </c>
      <c r="C445" s="52" t="s">
        <v>46</v>
      </c>
      <c r="D445" s="11">
        <v>1</v>
      </c>
      <c r="E445" s="15"/>
      <c r="F445" s="15">
        <f t="shared" si="37"/>
        <v>0</v>
      </c>
    </row>
    <row r="446" spans="1:6">
      <c r="A446" s="114" t="s">
        <v>814</v>
      </c>
      <c r="B446" s="51" t="s">
        <v>815</v>
      </c>
      <c r="C446" s="52" t="s">
        <v>46</v>
      </c>
      <c r="D446" s="11">
        <v>1</v>
      </c>
      <c r="E446" s="15"/>
      <c r="F446" s="15">
        <f t="shared" si="37"/>
        <v>0</v>
      </c>
    </row>
    <row r="447" spans="1:6">
      <c r="A447" s="114" t="s">
        <v>816</v>
      </c>
      <c r="B447" s="51" t="s">
        <v>817</v>
      </c>
      <c r="C447" s="52" t="s">
        <v>46</v>
      </c>
      <c r="D447" s="11">
        <v>1</v>
      </c>
      <c r="E447" s="15"/>
      <c r="F447" s="15">
        <f t="shared" si="37"/>
        <v>0</v>
      </c>
    </row>
    <row r="448" spans="1:6">
      <c r="A448" s="113"/>
      <c r="B448" s="53" t="s">
        <v>818</v>
      </c>
      <c r="C448" s="39"/>
      <c r="D448" s="39"/>
      <c r="E448" s="40"/>
      <c r="F448" s="40"/>
    </row>
    <row r="449" spans="1:20">
      <c r="A449" s="114" t="s">
        <v>819</v>
      </c>
      <c r="B449" s="51" t="s">
        <v>820</v>
      </c>
      <c r="C449" s="52" t="s">
        <v>46</v>
      </c>
      <c r="D449" s="11">
        <v>1</v>
      </c>
      <c r="E449" s="15"/>
      <c r="F449" s="15">
        <f t="shared" ref="F449:F455" si="38">D449*E449</f>
        <v>0</v>
      </c>
    </row>
    <row r="450" spans="1:20">
      <c r="A450" s="114" t="s">
        <v>821</v>
      </c>
      <c r="B450" s="51" t="s">
        <v>822</v>
      </c>
      <c r="C450" s="52" t="s">
        <v>46</v>
      </c>
      <c r="D450" s="11">
        <v>4</v>
      </c>
      <c r="E450" s="15"/>
      <c r="F450" s="15">
        <f t="shared" si="38"/>
        <v>0</v>
      </c>
    </row>
    <row r="451" spans="1:20">
      <c r="A451" s="114" t="s">
        <v>823</v>
      </c>
      <c r="B451" s="51" t="s">
        <v>824</v>
      </c>
      <c r="C451" s="52" t="s">
        <v>46</v>
      </c>
      <c r="D451" s="11">
        <v>1</v>
      </c>
      <c r="E451" s="15"/>
      <c r="F451" s="15">
        <f t="shared" si="38"/>
        <v>0</v>
      </c>
    </row>
    <row r="452" spans="1:20">
      <c r="A452" s="114" t="s">
        <v>825</v>
      </c>
      <c r="B452" s="51" t="s">
        <v>826</v>
      </c>
      <c r="C452" s="52" t="s">
        <v>46</v>
      </c>
      <c r="D452" s="11">
        <v>5</v>
      </c>
      <c r="E452" s="15"/>
      <c r="F452" s="15">
        <f t="shared" si="38"/>
        <v>0</v>
      </c>
    </row>
    <row r="453" spans="1:20">
      <c r="A453" s="114" t="s">
        <v>827</v>
      </c>
      <c r="B453" s="51" t="s">
        <v>828</v>
      </c>
      <c r="C453" s="52" t="s">
        <v>46</v>
      </c>
      <c r="D453" s="11">
        <v>2</v>
      </c>
      <c r="E453" s="15"/>
      <c r="F453" s="15">
        <f t="shared" si="38"/>
        <v>0</v>
      </c>
    </row>
    <row r="454" spans="1:20">
      <c r="A454" s="114" t="s">
        <v>829</v>
      </c>
      <c r="B454" s="51" t="s">
        <v>830</v>
      </c>
      <c r="C454" s="52" t="s">
        <v>46</v>
      </c>
      <c r="D454" s="11">
        <v>1</v>
      </c>
      <c r="E454" s="15"/>
      <c r="F454" s="15">
        <f t="shared" si="38"/>
        <v>0</v>
      </c>
    </row>
    <row r="455" spans="1:20">
      <c r="A455" s="114" t="s">
        <v>831</v>
      </c>
      <c r="B455" s="51" t="s">
        <v>832</v>
      </c>
      <c r="C455" s="52" t="s">
        <v>46</v>
      </c>
      <c r="D455" s="11">
        <v>1</v>
      </c>
      <c r="E455" s="15"/>
      <c r="F455" s="15">
        <f t="shared" si="38"/>
        <v>0</v>
      </c>
    </row>
    <row r="456" spans="1:20">
      <c r="A456" s="113"/>
      <c r="B456" s="53" t="s">
        <v>21</v>
      </c>
      <c r="C456" s="39"/>
      <c r="D456" s="39"/>
      <c r="E456" s="40"/>
      <c r="F456" s="40"/>
    </row>
    <row r="457" spans="1:20">
      <c r="A457" s="114" t="s">
        <v>833</v>
      </c>
      <c r="B457" s="51" t="s">
        <v>834</v>
      </c>
      <c r="C457" s="52" t="s">
        <v>46</v>
      </c>
      <c r="D457" s="11">
        <v>1</v>
      </c>
      <c r="E457" s="15"/>
      <c r="F457" s="15">
        <f>D457*E457</f>
        <v>0</v>
      </c>
    </row>
    <row r="458" spans="1:20">
      <c r="A458" s="114" t="s">
        <v>835</v>
      </c>
      <c r="B458" s="51" t="s">
        <v>836</v>
      </c>
      <c r="C458" s="52" t="s">
        <v>46</v>
      </c>
      <c r="D458" s="11">
        <v>1</v>
      </c>
      <c r="E458" s="15"/>
      <c r="F458" s="15">
        <f>D458*E458</f>
        <v>0</v>
      </c>
    </row>
    <row r="459" spans="1:20">
      <c r="A459" s="114" t="s">
        <v>837</v>
      </c>
      <c r="B459" s="51" t="s">
        <v>838</v>
      </c>
      <c r="C459" s="52" t="s">
        <v>46</v>
      </c>
      <c r="D459" s="11">
        <v>1</v>
      </c>
      <c r="E459" s="15"/>
      <c r="F459" s="15">
        <f>D459*E459</f>
        <v>0</v>
      </c>
    </row>
    <row r="460" spans="1:20">
      <c r="A460" s="110"/>
      <c r="B460" s="54" t="s">
        <v>839</v>
      </c>
      <c r="C460" s="8"/>
      <c r="D460" s="9"/>
      <c r="E460" s="10"/>
      <c r="F460" s="24">
        <f>SUM(F339:F459)</f>
        <v>0</v>
      </c>
    </row>
    <row r="462" spans="1:20" ht="32.65" customHeight="1">
      <c r="A462" s="168" t="s">
        <v>24</v>
      </c>
      <c r="B462" s="160" t="s">
        <v>25</v>
      </c>
      <c r="C462" s="159"/>
      <c r="D462" s="160"/>
      <c r="E462" s="161"/>
      <c r="F462" s="161"/>
      <c r="G462" s="86"/>
      <c r="H462" s="86"/>
      <c r="I462" s="86"/>
      <c r="J462" s="86"/>
      <c r="K462" s="86"/>
      <c r="L462" s="86"/>
      <c r="M462" s="86"/>
      <c r="N462" s="86"/>
      <c r="O462" s="86"/>
      <c r="P462" s="86"/>
      <c r="Q462" s="86"/>
      <c r="R462" s="86"/>
      <c r="S462" s="86"/>
      <c r="T462" s="86"/>
    </row>
    <row r="463" spans="1:20">
      <c r="A463" s="71" t="s">
        <v>840</v>
      </c>
      <c r="B463" s="72" t="s">
        <v>841</v>
      </c>
      <c r="C463" s="73"/>
      <c r="D463" s="74"/>
      <c r="E463" s="75"/>
      <c r="F463" s="75"/>
      <c r="G463" s="86"/>
      <c r="H463" s="86"/>
      <c r="I463" s="86"/>
      <c r="J463" s="86"/>
      <c r="K463" s="86"/>
      <c r="L463" s="86"/>
      <c r="M463" s="86"/>
      <c r="N463" s="86"/>
      <c r="O463" s="86"/>
      <c r="P463" s="86"/>
      <c r="Q463" s="86"/>
      <c r="R463" s="86"/>
      <c r="S463" s="86"/>
      <c r="T463" s="86"/>
    </row>
    <row r="464" spans="1:20">
      <c r="A464" s="76" t="s">
        <v>842</v>
      </c>
      <c r="B464" s="143" t="s">
        <v>843</v>
      </c>
      <c r="C464" s="78" t="s">
        <v>41</v>
      </c>
      <c r="D464" s="11">
        <v>1</v>
      </c>
      <c r="E464" s="15"/>
      <c r="F464" s="15">
        <f>D464*E464</f>
        <v>0</v>
      </c>
      <c r="G464" s="86"/>
      <c r="H464" s="86"/>
      <c r="I464" s="86"/>
      <c r="J464" s="86"/>
      <c r="K464" s="86"/>
      <c r="L464" s="86"/>
      <c r="M464" s="86"/>
      <c r="N464" s="86"/>
      <c r="O464" s="86"/>
      <c r="P464" s="86"/>
      <c r="Q464" s="86"/>
      <c r="R464" s="86"/>
      <c r="S464" s="86"/>
      <c r="T464" s="86"/>
    </row>
    <row r="465" spans="1:20">
      <c r="A465" s="116" t="s">
        <v>844</v>
      </c>
      <c r="B465" s="117" t="s">
        <v>845</v>
      </c>
      <c r="C465" s="118"/>
      <c r="D465" s="119"/>
      <c r="E465" s="120"/>
      <c r="F465" s="120"/>
      <c r="G465" s="86"/>
      <c r="H465" s="86"/>
      <c r="I465" s="86"/>
      <c r="J465" s="86"/>
      <c r="K465" s="86"/>
      <c r="L465" s="86"/>
      <c r="M465" s="86"/>
      <c r="N465" s="86"/>
      <c r="O465" s="86"/>
      <c r="P465" s="86"/>
      <c r="Q465" s="86"/>
      <c r="R465" s="86"/>
      <c r="S465" s="86"/>
      <c r="T465" s="86"/>
    </row>
    <row r="466" spans="1:20">
      <c r="A466" s="93" t="s">
        <v>846</v>
      </c>
      <c r="B466" s="143" t="s">
        <v>847</v>
      </c>
      <c r="C466" s="11" t="s">
        <v>41</v>
      </c>
      <c r="D466" s="11">
        <v>1</v>
      </c>
      <c r="E466" s="15"/>
      <c r="F466" s="15">
        <f t="shared" ref="F466" si="39">D466*E466</f>
        <v>0</v>
      </c>
      <c r="G466" s="86"/>
      <c r="H466" s="86"/>
      <c r="I466" s="86"/>
      <c r="J466" s="86"/>
      <c r="K466" s="86"/>
      <c r="L466" s="86"/>
      <c r="M466" s="86"/>
      <c r="N466" s="86"/>
      <c r="O466" s="86"/>
      <c r="P466" s="86"/>
      <c r="Q466" s="86"/>
      <c r="R466" s="86"/>
      <c r="S466" s="86"/>
      <c r="T466" s="86"/>
    </row>
    <row r="467" spans="1:20">
      <c r="A467" s="116" t="s">
        <v>848</v>
      </c>
      <c r="B467" s="117" t="s">
        <v>849</v>
      </c>
      <c r="C467" s="118"/>
      <c r="D467" s="119"/>
      <c r="E467" s="120"/>
      <c r="F467" s="120"/>
      <c r="G467" s="86"/>
      <c r="H467" s="86"/>
      <c r="I467" s="86"/>
      <c r="J467" s="86"/>
      <c r="K467" s="86"/>
      <c r="L467" s="86"/>
      <c r="M467" s="86"/>
      <c r="N467" s="86"/>
      <c r="O467" s="86"/>
      <c r="P467" s="86"/>
      <c r="Q467" s="86"/>
      <c r="R467" s="86"/>
      <c r="S467" s="86"/>
      <c r="T467" s="86"/>
    </row>
    <row r="468" spans="1:20">
      <c r="A468" s="93" t="s">
        <v>850</v>
      </c>
      <c r="B468" s="142" t="s">
        <v>851</v>
      </c>
      <c r="C468" s="11" t="s">
        <v>242</v>
      </c>
      <c r="D468" s="148">
        <v>8</v>
      </c>
      <c r="E468" s="15"/>
      <c r="F468" s="15">
        <f t="shared" ref="F468:F474" si="40">D468*E468</f>
        <v>0</v>
      </c>
      <c r="G468" s="86"/>
      <c r="H468" s="86"/>
      <c r="I468" s="86"/>
      <c r="J468" s="86"/>
      <c r="K468" s="86"/>
      <c r="L468" s="86"/>
      <c r="M468" s="86"/>
      <c r="N468" s="86"/>
      <c r="O468" s="86"/>
      <c r="P468" s="86"/>
      <c r="Q468" s="86"/>
      <c r="R468" s="86"/>
      <c r="S468" s="86"/>
      <c r="T468" s="86"/>
    </row>
    <row r="469" spans="1:20">
      <c r="A469" s="93" t="s">
        <v>852</v>
      </c>
      <c r="B469" s="142" t="s">
        <v>853</v>
      </c>
      <c r="C469" s="11" t="s">
        <v>242</v>
      </c>
      <c r="D469" s="148">
        <v>20</v>
      </c>
      <c r="E469" s="15"/>
      <c r="F469" s="15">
        <f t="shared" si="40"/>
        <v>0</v>
      </c>
      <c r="G469" s="86"/>
      <c r="H469" s="86"/>
      <c r="I469" s="86"/>
      <c r="J469" s="86"/>
      <c r="K469" s="86"/>
      <c r="L469" s="86"/>
      <c r="M469" s="86"/>
      <c r="N469" s="86"/>
      <c r="O469" s="86"/>
      <c r="P469" s="86"/>
      <c r="Q469" s="86"/>
      <c r="R469" s="86"/>
      <c r="S469" s="86"/>
      <c r="T469" s="86"/>
    </row>
    <row r="470" spans="1:20">
      <c r="A470" s="93" t="s">
        <v>854</v>
      </c>
      <c r="B470" s="141" t="s">
        <v>855</v>
      </c>
      <c r="C470" s="11" t="s">
        <v>242</v>
      </c>
      <c r="D470" s="148">
        <v>20</v>
      </c>
      <c r="E470" s="15"/>
      <c r="F470" s="15">
        <f t="shared" ref="F470" si="41">D470*E470</f>
        <v>0</v>
      </c>
      <c r="G470" s="86"/>
      <c r="H470" s="86"/>
      <c r="I470" s="86"/>
      <c r="J470" s="86"/>
      <c r="K470" s="86"/>
      <c r="L470" s="86"/>
      <c r="M470" s="86"/>
      <c r="N470" s="86"/>
      <c r="O470" s="86"/>
      <c r="P470" s="86"/>
      <c r="Q470" s="86"/>
      <c r="R470" s="86"/>
      <c r="S470" s="86"/>
      <c r="T470" s="86"/>
    </row>
    <row r="471" spans="1:20">
      <c r="A471" s="93" t="s">
        <v>856</v>
      </c>
      <c r="B471" s="140" t="s">
        <v>877</v>
      </c>
      <c r="C471" s="11" t="s">
        <v>242</v>
      </c>
      <c r="D471" s="148">
        <v>10</v>
      </c>
      <c r="E471" s="15"/>
      <c r="F471" s="15">
        <f t="shared" si="40"/>
        <v>0</v>
      </c>
      <c r="G471" s="86"/>
      <c r="H471" s="86"/>
      <c r="I471" s="86"/>
      <c r="J471" s="86"/>
      <c r="K471" s="86"/>
      <c r="L471" s="86"/>
      <c r="M471" s="86"/>
      <c r="N471" s="86"/>
      <c r="O471" s="86"/>
      <c r="P471" s="86"/>
      <c r="Q471" s="86"/>
      <c r="R471" s="86"/>
      <c r="S471" s="86"/>
      <c r="T471" s="86"/>
    </row>
    <row r="472" spans="1:20">
      <c r="A472" s="93" t="s">
        <v>857</v>
      </c>
      <c r="B472" s="140" t="s">
        <v>878</v>
      </c>
      <c r="C472" s="11" t="s">
        <v>242</v>
      </c>
      <c r="D472" s="148">
        <v>20</v>
      </c>
      <c r="E472" s="15"/>
      <c r="F472" s="15">
        <f t="shared" ref="F472" si="42">D472*E472</f>
        <v>0</v>
      </c>
      <c r="G472" s="86"/>
      <c r="H472" s="86"/>
      <c r="I472" s="86"/>
      <c r="J472" s="86"/>
      <c r="K472" s="86"/>
      <c r="L472" s="86"/>
      <c r="M472" s="86"/>
      <c r="N472" s="86"/>
      <c r="O472" s="86"/>
      <c r="P472" s="86"/>
      <c r="Q472" s="86"/>
      <c r="R472" s="86"/>
      <c r="S472" s="86"/>
      <c r="T472" s="86"/>
    </row>
    <row r="473" spans="1:20" ht="28.5">
      <c r="A473" s="93" t="s">
        <v>858</v>
      </c>
      <c r="B473" s="140" t="s">
        <v>879</v>
      </c>
      <c r="C473" s="11" t="s">
        <v>242</v>
      </c>
      <c r="D473" s="148">
        <v>20</v>
      </c>
      <c r="E473" s="15"/>
      <c r="F473" s="15">
        <f t="shared" ref="F473" si="43">D473*E473</f>
        <v>0</v>
      </c>
      <c r="G473" s="86"/>
      <c r="H473" s="86"/>
      <c r="I473" s="86"/>
      <c r="J473" s="86"/>
      <c r="K473" s="86"/>
      <c r="L473" s="86"/>
      <c r="M473" s="86"/>
      <c r="N473" s="86"/>
      <c r="O473" s="86"/>
      <c r="P473" s="86"/>
      <c r="Q473" s="86"/>
      <c r="R473" s="86"/>
      <c r="S473" s="86"/>
      <c r="T473" s="86"/>
    </row>
    <row r="474" spans="1:20" ht="28.5">
      <c r="A474" s="93" t="s">
        <v>859</v>
      </c>
      <c r="B474" s="140" t="s">
        <v>880</v>
      </c>
      <c r="C474" s="11" t="s">
        <v>242</v>
      </c>
      <c r="D474" s="148">
        <v>60</v>
      </c>
      <c r="E474" s="15"/>
      <c r="F474" s="15">
        <f t="shared" si="40"/>
        <v>0</v>
      </c>
      <c r="G474" s="86"/>
      <c r="H474" s="86"/>
      <c r="I474" s="86"/>
      <c r="J474" s="86"/>
      <c r="K474" s="86"/>
      <c r="L474" s="86"/>
      <c r="M474" s="86"/>
      <c r="N474" s="86"/>
      <c r="O474" s="86"/>
      <c r="P474" s="86"/>
      <c r="Q474" s="86"/>
      <c r="R474" s="86"/>
      <c r="S474" s="86"/>
      <c r="T474" s="86"/>
    </row>
    <row r="475" spans="1:20" ht="28.5">
      <c r="A475" s="93" t="s">
        <v>860</v>
      </c>
      <c r="B475" s="139" t="s">
        <v>881</v>
      </c>
      <c r="C475" s="11" t="s">
        <v>242</v>
      </c>
      <c r="D475" s="148">
        <v>16</v>
      </c>
      <c r="E475" s="15"/>
      <c r="F475" s="15">
        <f t="shared" ref="F475:F476" si="44">D475*E475</f>
        <v>0</v>
      </c>
      <c r="G475" s="86"/>
      <c r="H475" s="86"/>
      <c r="I475" s="86"/>
      <c r="J475" s="86"/>
      <c r="K475" s="86"/>
      <c r="L475" s="86"/>
      <c r="M475" s="86"/>
      <c r="N475" s="86"/>
      <c r="O475" s="86"/>
      <c r="P475" s="86"/>
      <c r="Q475" s="86"/>
      <c r="R475" s="86"/>
      <c r="S475" s="86"/>
      <c r="T475" s="86"/>
    </row>
    <row r="476" spans="1:20">
      <c r="A476" s="93" t="s">
        <v>861</v>
      </c>
      <c r="B476" s="139" t="s">
        <v>882</v>
      </c>
      <c r="C476" s="11" t="s">
        <v>862</v>
      </c>
      <c r="D476" s="148">
        <v>40</v>
      </c>
      <c r="E476" s="11"/>
      <c r="F476" s="155">
        <f t="shared" si="44"/>
        <v>0</v>
      </c>
      <c r="G476" s="86"/>
      <c r="H476" s="86"/>
      <c r="I476" s="86"/>
      <c r="J476" s="86"/>
      <c r="K476" s="86"/>
      <c r="L476" s="86"/>
      <c r="M476" s="86"/>
      <c r="N476" s="86"/>
      <c r="O476" s="86"/>
      <c r="P476" s="86"/>
      <c r="Q476" s="86"/>
      <c r="R476" s="86"/>
      <c r="S476" s="86"/>
      <c r="T476" s="86"/>
    </row>
    <row r="477" spans="1:20">
      <c r="A477" s="93" t="s">
        <v>863</v>
      </c>
      <c r="B477" s="139" t="s">
        <v>883</v>
      </c>
      <c r="C477" s="11" t="s">
        <v>862</v>
      </c>
      <c r="D477" s="11"/>
      <c r="E477" s="11"/>
      <c r="F477" s="15"/>
      <c r="G477" s="86"/>
      <c r="H477" s="86"/>
      <c r="I477" s="86"/>
      <c r="J477" s="86"/>
      <c r="K477" s="86"/>
      <c r="L477" s="86"/>
      <c r="M477" s="86"/>
      <c r="N477" s="86"/>
      <c r="O477" s="86"/>
      <c r="P477" s="86"/>
      <c r="Q477" s="86"/>
      <c r="R477" s="86"/>
      <c r="S477" s="86"/>
      <c r="T477" s="86"/>
    </row>
    <row r="478" spans="1:20">
      <c r="A478" s="93" t="s">
        <v>864</v>
      </c>
      <c r="B478" s="139" t="s">
        <v>865</v>
      </c>
      <c r="C478" s="11" t="s">
        <v>862</v>
      </c>
      <c r="D478" s="11"/>
      <c r="E478" s="11"/>
      <c r="F478" s="15"/>
      <c r="G478" s="86"/>
      <c r="H478" s="86"/>
      <c r="I478" s="86"/>
      <c r="J478" s="86"/>
      <c r="K478" s="86"/>
      <c r="L478" s="86"/>
      <c r="M478" s="86"/>
      <c r="N478" s="86"/>
      <c r="O478" s="86"/>
      <c r="P478" s="86"/>
      <c r="Q478" s="86"/>
      <c r="R478" s="86"/>
      <c r="S478" s="86"/>
      <c r="T478" s="86"/>
    </row>
    <row r="479" spans="1:20">
      <c r="A479" s="93" t="s">
        <v>866</v>
      </c>
      <c r="B479" s="139" t="s">
        <v>867</v>
      </c>
      <c r="C479" s="11" t="s">
        <v>862</v>
      </c>
      <c r="D479" s="11"/>
      <c r="E479" s="11"/>
      <c r="F479" s="15"/>
      <c r="G479" s="86"/>
      <c r="H479" s="86"/>
      <c r="I479" s="86"/>
      <c r="J479" s="86"/>
      <c r="K479" s="86"/>
      <c r="L479" s="86"/>
      <c r="M479" s="86"/>
      <c r="N479" s="86"/>
      <c r="O479" s="86"/>
      <c r="P479" s="86"/>
      <c r="Q479" s="86"/>
      <c r="R479" s="86"/>
      <c r="S479" s="86"/>
      <c r="T479" s="86"/>
    </row>
    <row r="480" spans="1:20">
      <c r="A480" s="93" t="s">
        <v>868</v>
      </c>
      <c r="B480" s="139" t="s">
        <v>869</v>
      </c>
      <c r="C480" s="11" t="s">
        <v>862</v>
      </c>
      <c r="D480" s="11"/>
      <c r="E480" s="11"/>
      <c r="F480" s="15"/>
      <c r="G480" s="86"/>
      <c r="H480" s="86"/>
      <c r="I480" s="86"/>
      <c r="J480" s="86"/>
      <c r="K480" s="86"/>
      <c r="L480" s="86"/>
      <c r="M480" s="86"/>
      <c r="N480" s="86"/>
      <c r="O480" s="86"/>
      <c r="P480" s="86"/>
      <c r="Q480" s="86"/>
      <c r="R480" s="86"/>
      <c r="S480" s="86"/>
      <c r="T480" s="86"/>
    </row>
    <row r="481" spans="1:20" ht="31.7" customHeight="1">
      <c r="A481" s="169"/>
      <c r="B481" s="165" t="s">
        <v>870</v>
      </c>
      <c r="C481" s="151"/>
      <c r="D481" s="152"/>
      <c r="E481" s="153"/>
      <c r="F481" s="157">
        <f>SUM(F464:F480)</f>
        <v>0</v>
      </c>
      <c r="G481" s="86"/>
      <c r="H481" s="86"/>
      <c r="I481" s="86"/>
      <c r="J481" s="86"/>
      <c r="K481" s="86"/>
      <c r="L481" s="86"/>
      <c r="M481" s="86"/>
      <c r="N481" s="86"/>
      <c r="O481" s="86"/>
      <c r="P481" s="86"/>
      <c r="Q481" s="86"/>
      <c r="R481" s="86"/>
      <c r="S481" s="86"/>
      <c r="T481" s="86"/>
    </row>
    <row r="482" spans="1:20" ht="31.7" customHeight="1">
      <c r="G482" s="86"/>
      <c r="H482" s="86"/>
      <c r="I482" s="86"/>
      <c r="J482" s="86"/>
      <c r="K482" s="86"/>
      <c r="L482" s="86"/>
      <c r="M482" s="86"/>
      <c r="N482" s="86"/>
      <c r="O482" s="86"/>
      <c r="P482" s="86"/>
      <c r="Q482" s="86"/>
      <c r="R482" s="86"/>
      <c r="S482" s="86"/>
      <c r="T482" s="86"/>
    </row>
    <row r="483" spans="1:20" ht="18.75">
      <c r="A483" s="108"/>
      <c r="B483" s="56" t="s">
        <v>26</v>
      </c>
      <c r="C483" s="30"/>
      <c r="D483" s="33"/>
      <c r="E483" s="57"/>
      <c r="F483" s="58">
        <f>F28+F86+F105+F120+F157+F211+F226+F460+F310+F337+F481</f>
        <v>0</v>
      </c>
    </row>
    <row r="484" spans="1:20" ht="18.75">
      <c r="A484" s="108"/>
      <c r="B484" s="56" t="s">
        <v>27</v>
      </c>
      <c r="C484" s="30"/>
      <c r="D484" s="33"/>
      <c r="E484" s="57"/>
      <c r="F484" s="58">
        <f>F483*0.2</f>
        <v>0</v>
      </c>
    </row>
    <row r="485" spans="1:20" ht="18.75">
      <c r="A485" s="108"/>
      <c r="B485" s="56" t="s">
        <v>28</v>
      </c>
      <c r="C485" s="30"/>
      <c r="D485" s="33"/>
      <c r="E485" s="57"/>
      <c r="F485" s="58">
        <f>F483+F484</f>
        <v>0</v>
      </c>
    </row>
  </sheetData>
  <mergeCells count="2">
    <mergeCell ref="A1:F1"/>
    <mergeCell ref="A2:F2"/>
  </mergeCells>
  <phoneticPr fontId="25" type="noConversion"/>
  <dataValidations count="3">
    <dataValidation type="list" allowBlank="1" showErrorMessage="1" sqref="C457:C460 C339:C340 C343:C376 C379:C383 C385:C399 C401:C410 C412:C420 C422:C432 C434:C437 C439:C447 C449:C455 C4:C5 C9:C107 C463 C481 C120:C337" xr:uid="{2A7C6644-E37F-4FBF-8A5E-2A9217641A72}">
      <formula1>"U,Ft,ens,ml,m²,m3,Kg,Nuit,U.J,Année"</formula1>
    </dataValidation>
    <dataValidation type="list" allowBlank="1" showErrorMessage="1" sqref="C338 C461 C482:C549" xr:uid="{E462D081-3E43-4CB5-98CE-7E17DC93DDE4}">
      <formula1>"U,Ft,ens"</formula1>
    </dataValidation>
    <dataValidation type="list" allowBlank="1" showErrorMessage="1" sqref="C341:C342 C377" xr:uid="{086D9881-4311-40D1-9031-C9C1A13007C6}">
      <formula1>"U,Ft,ens,ml,m²,m3,Kg,Nuit,U.J,Année,Mois"</formula1>
    </dataValidation>
  </dataValidations>
  <pageMargins left="0.25" right="0.25" top="0.75" bottom="0.75" header="0.3" footer="0.3"/>
  <pageSetup paperSize="9" scale="43" fitToHeight="0" orientation="portrait" horizontalDpi="4294967293" r:id="rId1"/>
  <headerFooter>
    <oddFooter>&amp;L&amp;F&amp;R28/04/2025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Synthese</vt:lpstr>
      <vt:lpstr>DE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CAMBRON Romain</dc:creator>
  <cp:keywords/>
  <dc:description/>
  <cp:lastModifiedBy>Bruno LEMONNIER</cp:lastModifiedBy>
  <cp:revision>56</cp:revision>
  <dcterms:created xsi:type="dcterms:W3CDTF">2019-10-01T16:04:03Z</dcterms:created>
  <dcterms:modified xsi:type="dcterms:W3CDTF">2025-07-09T15:49:52Z</dcterms:modified>
  <cp:category/>
  <cp:contentStatus/>
</cp:coreProperties>
</file>